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ndacionluker-my.sharepoint.com/personal/lduque_funluker_org_co/Documents/Escritorio/FORMATOS GENERALES/"/>
    </mc:Choice>
  </mc:AlternateContent>
  <xr:revisionPtr revIDLastSave="1095" documentId="8_{35B0C5FE-21FE-4FF8-9219-34AD38B2031E}" xr6:coauthVersionLast="47" xr6:coauthVersionMax="47" xr10:uidLastSave="{894ECB66-8A20-454E-B234-34DA687015A8}"/>
  <bookViews>
    <workbookView xWindow="-110" yWindow="-110" windowWidth="19420" windowHeight="11500" xr2:uid="{00000000-000D-0000-FFFF-FFFF00000000}"/>
  </bookViews>
  <sheets>
    <sheet name="ANTICIPO" sheetId="2" r:id="rId1"/>
    <sheet name="LEGALIZACIÓN" sheetId="6" r:id="rId2"/>
    <sheet name="1" sheetId="3" state="hidden" r:id="rId3"/>
  </sheets>
  <definedNames>
    <definedName name="colab">'1'!$I:$I</definedName>
    <definedName name="colaborador">'1'!$I:$J</definedName>
    <definedName name="MEDIOS">'1'!$B$1:$C$17</definedName>
    <definedName name="meses">'1'!$L$1:$M$12</definedName>
    <definedName name="respuesta">'1'!$F:$F</definedName>
    <definedName name="vehiculo">'1'!$B:$B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53" i="6" l="1"/>
  <c r="AF45" i="6"/>
  <c r="AA45" i="6"/>
  <c r="AA33" i="2"/>
  <c r="X16" i="2"/>
  <c r="X15" i="2"/>
  <c r="X14" i="2"/>
  <c r="X13" i="2"/>
  <c r="AA37" i="2" l="1"/>
  <c r="AF80" i="6" a="1"/>
  <c r="AF79" i="6" a="1"/>
  <c r="AK32" i="6" a="1"/>
  <c r="B42" i="6"/>
  <c r="AE5" i="6" a="1"/>
  <c r="T19" i="6" s="1"/>
  <c r="AM19" i="6" a="1"/>
  <c r="I19" i="6" s="1"/>
  <c r="AK62" i="6" a="1"/>
  <c r="X61" i="6" s="1"/>
  <c r="AK61" i="6" a="1"/>
  <c r="X60" i="6" s="1"/>
  <c r="E66" i="2"/>
  <c r="J63" i="6" s="1" a="1"/>
  <c r="AK66" i="6" a="1"/>
  <c r="AA37" i="6" s="1"/>
  <c r="AK65" i="6" a="1"/>
  <c r="B37" i="6" s="1"/>
  <c r="AK64" i="6" a="1"/>
  <c r="AA36" i="6" s="1"/>
  <c r="AF36" i="6" s="1"/>
  <c r="AK36" i="6" a="1"/>
  <c r="B36" i="6" s="1"/>
  <c r="AK37" i="6" a="1"/>
  <c r="B35" i="6" s="1"/>
  <c r="AT34" i="6" a="1"/>
  <c r="AA34" i="6" s="1"/>
  <c r="AF34" i="6" s="1"/>
  <c r="AK34" i="6" a="1"/>
  <c r="B34" i="6" s="1"/>
  <c r="AK33" i="6" a="1"/>
  <c r="AA33" i="6" s="1"/>
  <c r="AK35" i="6" a="1"/>
  <c r="B33" i="6" s="1"/>
  <c r="AF37" i="6" l="1"/>
  <c r="F60" i="6" s="1"/>
  <c r="AK47" i="6" a="1"/>
  <c r="AK28" i="6" a="1"/>
  <c r="AF20" i="6" a="1"/>
  <c r="AC20" i="6" a="1"/>
  <c r="AA20" i="6" a="1"/>
  <c r="N20" i="6" a="1"/>
  <c r="L20" i="6" a="1"/>
  <c r="Z67" i="6" a="1"/>
  <c r="Z66" i="6" a="1"/>
  <c r="AA35" i="6" s="1"/>
  <c r="AF35" i="6" s="1"/>
  <c r="Z65" i="6" a="1"/>
  <c r="Z64" i="6" a="1"/>
  <c r="Z63" i="6" a="1"/>
  <c r="Z62" i="6" a="1"/>
  <c r="AA32" i="6" s="1"/>
  <c r="AU35" i="6" a="1"/>
  <c r="AU36" i="6" a="1"/>
  <c r="B32" i="6"/>
  <c r="AK42" i="6" a="1"/>
  <c r="AA42" i="6" s="1"/>
  <c r="AK41" i="6" a="1"/>
  <c r="AA41" i="6" s="1"/>
  <c r="AK59" i="6" a="1"/>
  <c r="AA40" i="6" s="1"/>
  <c r="AF40" i="6" s="1"/>
  <c r="AK43" i="6" a="1"/>
  <c r="AK56" i="6" a="1"/>
  <c r="B40" i="6" s="1"/>
  <c r="AK53" i="6" a="1"/>
  <c r="B41" i="6" s="1"/>
  <c r="AK50" i="6" a="1"/>
  <c r="AB41" i="6" s="1"/>
  <c r="AF41" i="6" s="1"/>
  <c r="AK8" i="6" a="1"/>
  <c r="AB8" i="6" s="1"/>
  <c r="AK25" i="6" a="1"/>
  <c r="AK57" i="6" a="1"/>
  <c r="AB42" i="6" s="1"/>
  <c r="AF42" i="6" s="1"/>
  <c r="AK51" i="6" a="1"/>
  <c r="AK49" i="6" a="1"/>
  <c r="AK40" i="6" a="1"/>
  <c r="AK39" i="6" a="1"/>
  <c r="AK26" i="6" a="1"/>
  <c r="AT33" i="6" a="1"/>
  <c r="AT32" i="6" a="1"/>
  <c r="AK23" i="6" a="1"/>
  <c r="N23" i="6" s="1"/>
  <c r="AK22" i="6" a="1"/>
  <c r="N22" i="6" s="1"/>
  <c r="N14" i="6" a="1"/>
  <c r="P14" i="6" a="1"/>
  <c r="AK16" i="6" a="1"/>
  <c r="AC16" i="6" s="1"/>
  <c r="AK14" i="6" a="1"/>
  <c r="AC14" i="6" s="1"/>
  <c r="AK15" i="6" a="1"/>
  <c r="AC15" i="6" s="1"/>
  <c r="AK13" i="6" a="1"/>
  <c r="AC13" i="6" s="1"/>
  <c r="V14" i="6" a="1"/>
  <c r="V15" i="6" a="1"/>
  <c r="V16" i="6" a="1"/>
  <c r="P15" i="6" a="1"/>
  <c r="P16" i="6" a="1"/>
  <c r="N15" i="6" a="1"/>
  <c r="N16" i="6" a="1"/>
  <c r="J14" i="6" a="1"/>
  <c r="J15" i="6" a="1"/>
  <c r="J16" i="6" a="1"/>
  <c r="D14" i="6" a="1"/>
  <c r="D15" i="6" a="1"/>
  <c r="D16" i="6" a="1"/>
  <c r="B15" i="6" a="1"/>
  <c r="B16" i="6" a="1"/>
  <c r="B14" i="6" a="1"/>
  <c r="V13" i="6" a="1"/>
  <c r="P13" i="6" a="1"/>
  <c r="N13" i="6" a="1"/>
  <c r="J13" i="6" a="1"/>
  <c r="D13" i="6" a="1"/>
  <c r="B13" i="6" a="1"/>
  <c r="AA57" i="2"/>
  <c r="AK45" i="6" s="1" a="1"/>
  <c r="AF38" i="6" l="1"/>
  <c r="Y16" i="6"/>
  <c r="Y15" i="6"/>
  <c r="Y14" i="6"/>
  <c r="Y13" i="6"/>
  <c r="AA8" i="2"/>
  <c r="E67" i="2" s="1"/>
  <c r="K65" i="6" s="1" a="1"/>
  <c r="F61" i="6" s="1"/>
  <c r="AA50" i="2"/>
  <c r="AK38" i="6" s="1" a="1"/>
  <c r="AA38" i="6" s="1"/>
  <c r="AB52" i="6" s="1"/>
  <c r="AB54" i="6" s="1"/>
  <c r="AB56" i="6" s="1"/>
  <c r="AA38" i="2"/>
  <c r="AA39" i="2"/>
  <c r="AA40" i="2"/>
  <c r="Y17" i="6" l="1"/>
  <c r="AA41" i="2"/>
  <c r="X17" i="2"/>
  <c r="AK52" i="6" l="1" a="1"/>
  <c r="AK27" i="6" a="1"/>
  <c r="AA58" i="2"/>
  <c r="AA27" i="6" l="1"/>
  <c r="AF27" i="6" s="1"/>
  <c r="B56" i="6" l="1"/>
  <c r="B5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Eliana Espinosa - Coordinador Administrativo</author>
    <author>Eliana Espinosa - Profesional Administrativa</author>
  </authors>
  <commentList>
    <comment ref="D13" authorId="0" shapeId="0" xr:uid="{4F6EB2A3-08AA-40C9-9294-864343A43A78}">
      <text>
        <r>
          <rPr>
            <sz val="8"/>
            <color indexed="81"/>
            <rFont val="Tahoma"/>
            <family val="2"/>
          </rPr>
          <t>Este dato debe escribirse en letras</t>
        </r>
      </text>
    </comment>
    <comment ref="O13" authorId="0" shapeId="0" xr:uid="{89FF138B-FD16-4427-835D-258058A08054}">
      <text>
        <r>
          <rPr>
            <sz val="8"/>
            <color indexed="81"/>
            <rFont val="Tahoma"/>
            <family val="2"/>
          </rPr>
          <t>Este dato debe escribirse en letras</t>
        </r>
      </text>
    </comment>
    <comment ref="B30" authorId="1" shapeId="0" xr:uid="{D256DA05-09B2-4F52-9F25-EB702F6B8467}">
      <text>
        <r>
          <rPr>
            <sz val="8"/>
            <color indexed="81"/>
            <rFont val="Tahoma"/>
            <family val="2"/>
          </rPr>
          <t>Se solicita si la salida es antes de las 7 am. No aplica si está incluido en el hotel</t>
        </r>
      </text>
    </comment>
    <comment ref="B31" authorId="0" shapeId="0" xr:uid="{C252E3D2-7D06-474F-8F78-A63D63611E6C}">
      <text>
        <r>
          <rPr>
            <sz val="8"/>
            <color indexed="81"/>
            <rFont val="Tahoma"/>
            <family val="2"/>
          </rPr>
          <t xml:space="preserve">Se solicita si la salida es antes de las 12:30 pm y para cada uno de los días del viaje. No se solicita si está incluído en los eventos o actividades </t>
        </r>
      </text>
    </comment>
    <comment ref="B32" authorId="1" shapeId="0" xr:uid="{AFC98632-B244-4111-AEA0-6CE2A866B480}">
      <text>
        <r>
          <rPr>
            <sz val="8"/>
            <color indexed="81"/>
            <rFont val="Tahoma"/>
            <family val="2"/>
          </rPr>
          <t>Aplica durante el viaje y si el regreso hasta la casa es después de las 8 pm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Eliana Espinosa - Profesional Administrativo</author>
  </authors>
  <commentList>
    <comment ref="AF48" authorId="0" shapeId="0" xr:uid="{E1653E2C-D636-4C92-9DAC-545DB4A7EBD9}">
      <text>
        <r>
          <rPr>
            <sz val="8"/>
            <color indexed="81"/>
            <rFont val="Tahoma"/>
            <family val="2"/>
          </rPr>
          <t xml:space="preserve">Si está solicitando un reintegro por manutención adicional, el valor se escribe </t>
        </r>
        <r>
          <rPr>
            <u/>
            <sz val="8"/>
            <color indexed="81"/>
            <rFont val="Tahoma"/>
            <family val="2"/>
          </rPr>
          <t>positivo</t>
        </r>
        <r>
          <rPr>
            <sz val="8"/>
            <color indexed="81"/>
            <rFont val="Tahoma"/>
            <family val="2"/>
          </rPr>
          <t xml:space="preserve">
Si es una devolución a la Fundación el valor se escribe en </t>
        </r>
        <r>
          <rPr>
            <u/>
            <sz val="8"/>
            <color indexed="81"/>
            <rFont val="Tahoma"/>
            <family val="2"/>
          </rPr>
          <t>negativo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<sst xmlns="http://schemas.openxmlformats.org/spreadsheetml/2006/main" count="172" uniqueCount="135">
  <si>
    <t>SI</t>
  </si>
  <si>
    <t>NO</t>
  </si>
  <si>
    <t>CODIGO: FLB-C-02-02GV</t>
  </si>
  <si>
    <t>DESDE (DD/MM/AA)</t>
  </si>
  <si>
    <t>RELACIÓN DE GASTOS</t>
  </si>
  <si>
    <t>Carro</t>
  </si>
  <si>
    <t>Moto</t>
  </si>
  <si>
    <t>VALOR</t>
  </si>
  <si>
    <t>PEAJES</t>
  </si>
  <si>
    <t>NO APLICA</t>
  </si>
  <si>
    <t>DESAYUNO</t>
  </si>
  <si>
    <t>ALMUERZO</t>
  </si>
  <si>
    <t>COMIDA</t>
  </si>
  <si>
    <t>TOTAL</t>
  </si>
  <si>
    <t>HASTA (DD/MM/AA)</t>
  </si>
  <si>
    <t>TOTAL ANTICIPO</t>
  </si>
  <si>
    <t>Cédula:</t>
  </si>
  <si>
    <t>NOMBRE COLABORADOR:</t>
  </si>
  <si>
    <t>FECHA DEL VIAJE:</t>
  </si>
  <si>
    <t>CIUDAD/MUNICIPIO AL QUE SE VIAJA</t>
  </si>
  <si>
    <t>MOTIVO DEL VIAJE:</t>
  </si>
  <si>
    <t>CENTRO DE COSTOS:</t>
  </si>
  <si>
    <t>OBSERVACIONES:</t>
  </si>
  <si>
    <t>Tipo de Vehículo</t>
  </si>
  <si>
    <t>Respuesta</t>
  </si>
  <si>
    <t>Colaborador</t>
  </si>
  <si>
    <t>DIA</t>
  </si>
  <si>
    <t>MES</t>
  </si>
  <si>
    <t>AÑO</t>
  </si>
  <si>
    <t>NO.</t>
  </si>
  <si>
    <t>KMS</t>
  </si>
  <si>
    <t>MEDIO TRANSPORTE</t>
  </si>
  <si>
    <t>DESDE</t>
  </si>
  <si>
    <t>HASTA</t>
  </si>
  <si>
    <t>TOTAL DÍAS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</si>
  <si>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</si>
  <si>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</si>
  <si>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</si>
  <si>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</si>
  <si>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</si>
  <si>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</si>
  <si>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</si>
  <si>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</si>
  <si>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</si>
  <si>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</si>
  <si>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</si>
  <si>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</si>
  <si>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SOLICITUD DEL ANTICIPO:</t>
  </si>
  <si>
    <t>N° DE
DIAS</t>
  </si>
  <si>
    <t>Andrea Fernanda Muñoz Cuellar</t>
  </si>
  <si>
    <t>Angela Cecilia Vásquez Escobar</t>
  </si>
  <si>
    <t>Angela María Hincapié Soto</t>
  </si>
  <si>
    <t>Angela Maria Trujillo Gutiérrez</t>
  </si>
  <si>
    <t>Constanza Maria Orrego Gómez</t>
  </si>
  <si>
    <t>Daniela Moreno Gordon</t>
  </si>
  <si>
    <t>Eliana Espinosa Martínez</t>
  </si>
  <si>
    <t>Hernando Llano Dávila</t>
  </si>
  <si>
    <t>Mónica María Bedoya Rojas</t>
  </si>
  <si>
    <t>Olga Beatriz Pachón Jiménez</t>
  </si>
  <si>
    <t>Santiago Isaza Arango</t>
  </si>
  <si>
    <t>Victoria Eugenia Tamayo Lozano</t>
  </si>
  <si>
    <t xml:space="preserve">C.C. </t>
  </si>
  <si>
    <t>Centro de Costos</t>
  </si>
  <si>
    <t>Funcionamiento</t>
  </si>
  <si>
    <t>El Efecto Cacao</t>
  </si>
  <si>
    <t>Educación</t>
  </si>
  <si>
    <t>Emprendimiento</t>
  </si>
  <si>
    <t>Proyectos Especiales</t>
  </si>
  <si>
    <t>Otras iniciativas</t>
  </si>
  <si>
    <t>Funcionamiento - Comunicaciones</t>
  </si>
  <si>
    <r>
      <t xml:space="preserve">MANUTENCIÓN:
</t>
    </r>
    <r>
      <rPr>
        <b/>
        <sz val="8"/>
        <color rgb="FFFF0000"/>
        <rFont val="Calibri"/>
        <family val="2"/>
        <scheme val="minor"/>
      </rPr>
      <t>Marque con una X. Recuerde: Si alguno de estos se encuentra incluído en el hotel, reunión o evento, no debe marcarse en este formato. Si no aplica, deje el espacio en blanco. Si el viaje requiere más días, anexe otro formato.</t>
    </r>
  </si>
  <si>
    <t>Pablo Jaramillo Villegas</t>
  </si>
  <si>
    <t>TRANSPORTE (TAXIS, BUSES Y OTROS)</t>
  </si>
  <si>
    <t>FECHA LEGALIZACIÓN DEL ANTICIPO:</t>
  </si>
  <si>
    <t>LEGALIZACIÓN DE GASTOS</t>
  </si>
  <si>
    <t xml:space="preserve">TRANSPORTE (TAXIS, BUSES Y OTROS) </t>
  </si>
  <si>
    <t>OTROS: Describa aquí el tipo de gasto (Sujeto a aprobación)</t>
  </si>
  <si>
    <r>
      <t xml:space="preserve">RODAMIENTO: </t>
    </r>
    <r>
      <rPr>
        <b/>
        <sz val="9"/>
        <color rgb="FFFF0000"/>
        <rFont val="Calibri"/>
        <family val="2"/>
      </rPr>
      <t>Adjunte a este formato el mapa de cada recorrido</t>
    </r>
    <r>
      <rPr>
        <b/>
        <sz val="9"/>
        <color rgb="FFFF0000"/>
        <rFont val="Calibri"/>
        <family val="2"/>
        <scheme val="minor"/>
      </rPr>
      <t>. Si el viaje requiere más trayectos, anexe otro formato.</t>
    </r>
  </si>
  <si>
    <t>Firma Director de Área:</t>
  </si>
  <si>
    <t xml:space="preserve">Nombre: </t>
  </si>
  <si>
    <t xml:space="preserve">Cédula: </t>
  </si>
  <si>
    <t>RODAMIENTO</t>
  </si>
  <si>
    <t xml:space="preserve">FECHA Y RECORRIDO </t>
  </si>
  <si>
    <t>FECHA Y RECORRIDO</t>
  </si>
  <si>
    <t>Valor Solicitado</t>
  </si>
  <si>
    <t>Valor Legalizado</t>
  </si>
  <si>
    <t>TOTAL TRANSPORTE</t>
  </si>
  <si>
    <r>
      <rPr>
        <b/>
        <sz val="11"/>
        <color theme="2" tint="-0.749992370372631"/>
        <rFont val="Calibri"/>
        <family val="2"/>
        <scheme val="minor"/>
      </rPr>
      <t xml:space="preserve">OTROS </t>
    </r>
    <r>
      <rPr>
        <b/>
        <sz val="9"/>
        <color rgb="FFFF0000"/>
        <rFont val="Calibri"/>
        <family val="2"/>
        <scheme val="minor"/>
      </rPr>
      <t xml:space="preserve">(Sujetos a aprobación) Si lo requiere, debe específicar y detallar en la parte de observaciones </t>
    </r>
  </si>
  <si>
    <t>TOTAL OTROS</t>
  </si>
  <si>
    <r>
      <t xml:space="preserve">PEAJES </t>
    </r>
    <r>
      <rPr>
        <b/>
        <sz val="9"/>
        <color rgb="FFFF0000"/>
        <rFont val="Calibri"/>
        <family val="2"/>
        <scheme val="minor"/>
      </rPr>
      <t>(Adjuntar los recibos)</t>
    </r>
  </si>
  <si>
    <t>TOTAL ANTICIPO (Rodamiento, peajes, transporte, otros)</t>
  </si>
  <si>
    <t>TOTAL LEGALIZACIÓN DE GASTOS DE VIAJE</t>
  </si>
  <si>
    <r>
      <rPr>
        <b/>
        <i/>
        <sz val="10"/>
        <rFont val="Calibri"/>
        <family val="2"/>
        <scheme val="minor"/>
      </rPr>
      <t xml:space="preserve">Nota: </t>
    </r>
    <r>
      <rPr>
        <i/>
        <sz val="9"/>
        <rFont val="Calibri"/>
        <family val="2"/>
        <scheme val="minor"/>
      </rPr>
      <t xml:space="preserve">Si se debe hacer reintegro es a la Fundación es necesario djuntar el comprobante de la transferencia </t>
    </r>
    <r>
      <rPr>
        <b/>
        <i/>
        <u/>
        <sz val="9"/>
        <rFont val="Calibri"/>
        <family val="2"/>
        <scheme val="minor"/>
      </rPr>
      <t>dentro de los 3 días hábiles posteriores al viaje</t>
    </r>
  </si>
  <si>
    <t xml:space="preserve">DEVOLUCIÓN O REINTEGRO DE MANUTENCIÓN </t>
  </si>
  <si>
    <t xml:space="preserve">Firma Funcionario: </t>
  </si>
  <si>
    <t>Laura Sofía Duque Montilla</t>
  </si>
  <si>
    <t>Juliana Toro Restrepo</t>
  </si>
  <si>
    <t>Natalia Escobar Santander</t>
  </si>
  <si>
    <t>Yulieth Andrea González Urrego</t>
  </si>
  <si>
    <t>HORA DE SALIDA. (Desde el lugar de residencia u oficina)</t>
  </si>
  <si>
    <t>DÍA</t>
  </si>
  <si>
    <t xml:space="preserve">Firma Colaborador: </t>
  </si>
  <si>
    <t>DEVOLUCIÓN A FL</t>
  </si>
  <si>
    <t>REINTEGRO O DEVOLUCIÓN DE MANUTENCIÓN (solo cuando aplique). Marque con una X e indique el valor</t>
  </si>
  <si>
    <t>REINTEGRO A COLABORADOR</t>
  </si>
  <si>
    <t>HORA DE REGRESO (Hasta el lugar de residencia u oficina):</t>
  </si>
  <si>
    <t>Carlos Eduardo García Cortés</t>
  </si>
  <si>
    <t>Karen Cristina Jiménez Ramírez</t>
  </si>
  <si>
    <t>Manuel Alejandro Castrillón Martínez</t>
  </si>
  <si>
    <t>Santiago Cardona Duque</t>
  </si>
  <si>
    <t>FECHA (dd/mm)</t>
  </si>
  <si>
    <t>SOLICITUD DE ANTICIPO DE GASTOS DE VIAJES NACIONALES</t>
  </si>
  <si>
    <t>LEGALIZACIÓN DE GASTOS DE VIAJES NACIONALES</t>
  </si>
  <si>
    <t>Ana Clemencia Aristizabal Londoño</t>
  </si>
  <si>
    <t>Juan José Gaviria Salazar</t>
  </si>
  <si>
    <t>Isabel Cristina Hernández Clavijo</t>
  </si>
  <si>
    <t>Luz Adriana Posada López</t>
  </si>
  <si>
    <t>Paola Londoño Buitrago</t>
  </si>
  <si>
    <t>Emily Vanessa Cardona Giraldo</t>
  </si>
  <si>
    <t>EDICIÓN: 7</t>
  </si>
  <si>
    <t>FECHA: feb. 11 de 2026</t>
  </si>
  <si>
    <t>Diana Paola Salazar Aristizabal</t>
  </si>
  <si>
    <t>Nathalie Renaud M'causland</t>
  </si>
  <si>
    <t>Carolina Mejía González</t>
  </si>
  <si>
    <t>Angelle Tatiana Marles Orózco</t>
  </si>
  <si>
    <t>Laura Santamaría Holguín</t>
  </si>
  <si>
    <t>Gabriel Alfonso Mogollón Rojas</t>
  </si>
  <si>
    <t xml:space="preserve">          C.C. </t>
  </si>
  <si>
    <t>Juan Pablo Ospina Bedoya</t>
  </si>
  <si>
    <t>Constanza Orrego Gómez</t>
  </si>
  <si>
    <t>Lina Paola Rios Román</t>
  </si>
  <si>
    <t>10:30 a.m.</t>
  </si>
  <si>
    <t>11:00 p.m</t>
  </si>
  <si>
    <t/>
  </si>
  <si>
    <t>Lina Maria Salgado 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</si>
</sst>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[$$-2C0A]\ * #,##0_-;\-[$$-2C0A]\ * #,##0_-;_-[$$-2C0A]\ * &quot;-&quot;??_-;_-@_-"/>
    <numFmt numFmtId="166" formatCode="_-&quot;$&quot;\ * #,##0_-;\-&quot;$&quot;\ * #,##0_-;_-&quot;$&quot;\ * &quot;-&quot;??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1"/>
      <color rgb="FF1D1B1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3"/>
      <color rgb="FF000000"/>
      <name val="Calibri"/>
      <family val="2"/>
    </font>
    <font>
      <sz val="13"/>
      <color rgb="FF1D1B10"/>
      <name val="Calibri"/>
      <family val="2"/>
    </font>
    <font>
      <b/>
      <sz val="8"/>
      <name val="Calibri"/>
      <family val="2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2" tint="-0.74999237037263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7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b/>
      <i/>
      <u/>
      <sz val="9"/>
      <name val="Calibri"/>
      <family val="2"/>
      <scheme val="minor"/>
    </font>
    <font>
      <sz val="10"/>
      <name val="Arial"/>
      <family val="2"/>
    </font>
    <font>
      <b/>
      <sz val="9"/>
      <color theme="2" tint="-0.74999237037263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sz val="8"/>
      <color indexed="81"/>
      <name val="Tahoma"/>
      <family val="2"/>
    </font>
    <font>
      <u/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306">
    <xf numFmtId="0" fontId="0" fillId="0" borderId="0" xfId="0"/>
    <xf numFmtId="0" fontId="11" fillId="2" borderId="0" xfId="0" applyFont="1" applyFill="1"/>
    <xf numFmtId="0" fontId="3" fillId="3" borderId="0" xfId="0" applyFont="1" applyFill="1"/>
    <xf numFmtId="0" fontId="0" fillId="3" borderId="0" xfId="0" applyFill="1"/>
    <xf numFmtId="0" fontId="5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0" xfId="0" applyFont="1"/>
    <xf numFmtId="0" fontId="7" fillId="0" borderId="9" xfId="0" applyFont="1" applyBorder="1" applyAlignment="1">
      <alignment horizontal="center" vertical="center"/>
    </xf>
    <xf numFmtId="0" fontId="15" fillId="5" borderId="14" xfId="0" applyFont="1" applyFill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5" fillId="0" borderId="14" xfId="0" applyFont="1" applyBorder="1"/>
    <xf numFmtId="3" fontId="16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15" fillId="0" borderId="14" xfId="0" applyNumberFormat="1" applyFont="1" applyBorder="1" applyAlignment="1">
      <alignment horizontal="center"/>
    </xf>
    <xf numFmtId="3" fontId="15" fillId="5" borderId="14" xfId="0" applyNumberFormat="1" applyFont="1" applyFill="1" applyBorder="1" applyAlignment="1">
      <alignment horizontal="center" vertical="center"/>
    </xf>
    <xf numFmtId="3" fontId="15" fillId="0" borderId="14" xfId="0" applyNumberFormat="1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9" xfId="0" applyFont="1" applyBorder="1"/>
    <xf numFmtId="0" fontId="7" fillId="0" borderId="0" xfId="0" applyFont="1"/>
    <xf numFmtId="0" fontId="19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vertical="center"/>
    </xf>
    <xf numFmtId="0" fontId="5" fillId="0" borderId="9" xfId="0" applyFont="1" applyBorder="1"/>
    <xf numFmtId="0" fontId="7" fillId="0" borderId="0" xfId="0" applyFont="1" applyAlignment="1">
      <alignment horizontal="left" vertical="center"/>
    </xf>
    <xf numFmtId="0" fontId="27" fillId="0" borderId="0" xfId="0" applyFont="1"/>
    <xf numFmtId="0" fontId="26" fillId="0" borderId="0" xfId="0" applyFont="1" applyAlignment="1">
      <alignment vertical="center"/>
    </xf>
    <xf numFmtId="0" fontId="28" fillId="0" borderId="0" xfId="0" applyFont="1"/>
    <xf numFmtId="0" fontId="26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8" fillId="0" borderId="7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5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vertical="center"/>
      <protection locked="0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14" fontId="27" fillId="0" borderId="0" xfId="0" applyNumberFormat="1" applyFont="1"/>
    <xf numFmtId="14" fontId="26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27" fillId="0" borderId="0" xfId="0" applyFont="1" applyAlignment="1">
      <alignment horizontal="left"/>
    </xf>
    <xf numFmtId="0" fontId="18" fillId="0" borderId="6" xfId="0" applyFont="1" applyBorder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>
      <alignment horizontal="center" vertical="center"/>
    </xf>
    <xf numFmtId="0" fontId="20" fillId="0" borderId="0" xfId="0" applyFont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20" fillId="0" borderId="0" xfId="0" applyFont="1" applyAlignment="1" applyProtection="1">
      <alignment horizontal="center" vertical="center"/>
      <protection locked="0"/>
    </xf>
    <xf numFmtId="18" fontId="26" fillId="0" borderId="0" xfId="0" applyNumberFormat="1" applyFont="1" applyAlignment="1">
      <alignment vertical="center"/>
    </xf>
    <xf numFmtId="18" fontId="30" fillId="0" borderId="0" xfId="0" applyNumberFormat="1" applyFont="1" applyAlignment="1">
      <alignment vertical="center"/>
    </xf>
    <xf numFmtId="18" fontId="23" fillId="0" borderId="0" xfId="0" applyNumberFormat="1" applyFont="1" applyAlignment="1">
      <alignment vertical="center"/>
    </xf>
    <xf numFmtId="18" fontId="28" fillId="0" borderId="0" xfId="0" applyNumberFormat="1" applyFont="1" applyAlignment="1">
      <alignment horizontal="center"/>
    </xf>
    <xf numFmtId="16" fontId="22" fillId="0" borderId="6" xfId="0" applyNumberFormat="1" applyFont="1" applyBorder="1" applyProtection="1"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19" fillId="0" borderId="2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6" xfId="0" applyFont="1" applyBorder="1" applyAlignment="1">
      <alignment horizontal="left" vertical="center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19" fillId="4" borderId="6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36" fillId="4" borderId="6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18" fontId="20" fillId="4" borderId="6" xfId="0" applyNumberFormat="1" applyFont="1" applyFill="1" applyBorder="1" applyAlignment="1" applyProtection="1">
      <alignment horizontal="center" vertical="center"/>
      <protection locked="0"/>
    </xf>
    <xf numFmtId="0" fontId="20" fillId="4" borderId="6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right"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>
      <alignment horizontal="center"/>
    </xf>
    <xf numFmtId="16" fontId="22" fillId="0" borderId="2" xfId="0" applyNumberFormat="1" applyFont="1" applyBorder="1" applyAlignment="1" applyProtection="1">
      <alignment horizontal="center"/>
      <protection locked="0"/>
    </xf>
    <xf numFmtId="16" fontId="22" fillId="0" borderId="4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>
      <alignment horizontal="right" vertical="center"/>
    </xf>
    <xf numFmtId="0" fontId="18" fillId="0" borderId="3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4" borderId="15" xfId="0" applyFont="1" applyFill="1" applyBorder="1" applyAlignment="1">
      <alignment horizontal="left" vertical="center"/>
    </xf>
    <xf numFmtId="0" fontId="7" fillId="4" borderId="6" xfId="0" applyFont="1" applyFill="1" applyBorder="1" applyAlignment="1" applyProtection="1">
      <alignment horizontal="left" vertical="top" wrapText="1"/>
      <protection locked="0"/>
    </xf>
    <xf numFmtId="164" fontId="8" fillId="0" borderId="2" xfId="1" applyFont="1" applyFill="1" applyBorder="1" applyAlignment="1" applyProtection="1">
      <alignment vertical="center"/>
    </xf>
    <xf numFmtId="164" fontId="8" fillId="0" borderId="3" xfId="1" applyFont="1" applyFill="1" applyBorder="1" applyAlignment="1" applyProtection="1">
      <alignment vertical="center"/>
    </xf>
    <xf numFmtId="164" fontId="8" fillId="0" borderId="4" xfId="1" applyFont="1" applyFill="1" applyBorder="1" applyAlignment="1" applyProtection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14" fillId="4" borderId="6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8" fillId="4" borderId="7" xfId="1" applyFont="1" applyFill="1" applyBorder="1" applyAlignment="1" applyProtection="1">
      <alignment vertical="center"/>
      <protection locked="0"/>
    </xf>
    <xf numFmtId="164" fontId="8" fillId="4" borderId="5" xfId="1" applyFont="1" applyFill="1" applyBorder="1" applyAlignment="1" applyProtection="1">
      <alignment vertical="center"/>
      <protection locked="0"/>
    </xf>
    <xf numFmtId="164" fontId="8" fillId="4" borderId="8" xfId="1" applyFont="1" applyFill="1" applyBorder="1" applyAlignment="1" applyProtection="1">
      <alignment vertical="center"/>
      <protection locked="0"/>
    </xf>
    <xf numFmtId="164" fontId="8" fillId="4" borderId="2" xfId="1" applyFont="1" applyFill="1" applyBorder="1" applyAlignment="1" applyProtection="1">
      <alignment vertical="center"/>
    </xf>
    <xf numFmtId="164" fontId="8" fillId="4" borderId="3" xfId="1" applyFont="1" applyFill="1" applyBorder="1" applyAlignment="1" applyProtection="1">
      <alignment vertical="center"/>
    </xf>
    <xf numFmtId="164" fontId="8" fillId="4" borderId="4" xfId="1" applyFont="1" applyFill="1" applyBorder="1" applyAlignment="1" applyProtection="1">
      <alignment vertical="center"/>
    </xf>
    <xf numFmtId="165" fontId="8" fillId="4" borderId="2" xfId="0" applyNumberFormat="1" applyFont="1" applyFill="1" applyBorder="1" applyAlignment="1">
      <alignment horizontal="center" vertical="center"/>
    </xf>
    <xf numFmtId="165" fontId="8" fillId="4" borderId="3" xfId="0" applyNumberFormat="1" applyFont="1" applyFill="1" applyBorder="1" applyAlignment="1">
      <alignment horizontal="center" vertical="center"/>
    </xf>
    <xf numFmtId="165" fontId="8" fillId="4" borderId="4" xfId="0" applyNumberFormat="1" applyFont="1" applyFill="1" applyBorder="1" applyAlignment="1">
      <alignment horizontal="center" vertical="center"/>
    </xf>
    <xf numFmtId="164" fontId="7" fillId="4" borderId="2" xfId="1" applyFont="1" applyFill="1" applyBorder="1" applyAlignment="1" applyProtection="1">
      <alignment horizontal="center" vertical="center"/>
      <protection locked="0"/>
    </xf>
    <xf numFmtId="164" fontId="7" fillId="4" borderId="3" xfId="1" applyFont="1" applyFill="1" applyBorder="1" applyAlignment="1" applyProtection="1">
      <alignment horizontal="center" vertical="center"/>
      <protection locked="0"/>
    </xf>
    <xf numFmtId="164" fontId="7" fillId="4" borderId="4" xfId="1" applyFont="1" applyFill="1" applyBorder="1" applyAlignment="1" applyProtection="1">
      <alignment horizontal="center" vertical="center"/>
      <protection locked="0"/>
    </xf>
    <xf numFmtId="14" fontId="36" fillId="4" borderId="2" xfId="0" applyNumberFormat="1" applyFont="1" applyFill="1" applyBorder="1" applyAlignment="1" applyProtection="1">
      <alignment horizontal="left" vertical="center"/>
      <protection locked="0"/>
    </xf>
    <xf numFmtId="0" fontId="36" fillId="4" borderId="3" xfId="0" applyFont="1" applyFill="1" applyBorder="1" applyAlignment="1" applyProtection="1">
      <alignment horizontal="left" vertical="center"/>
      <protection locked="0"/>
    </xf>
    <xf numFmtId="0" fontId="36" fillId="4" borderId="4" xfId="0" applyFont="1" applyFill="1" applyBorder="1" applyAlignment="1" applyProtection="1">
      <alignment horizontal="left" vertical="center"/>
      <protection locked="0"/>
    </xf>
    <xf numFmtId="0" fontId="19" fillId="4" borderId="2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19" fillId="4" borderId="4" xfId="0" applyFont="1" applyFill="1" applyBorder="1" applyAlignment="1" applyProtection="1">
      <alignment horizontal="left" vertical="center"/>
      <protection locked="0"/>
    </xf>
    <xf numFmtId="165" fontId="19" fillId="4" borderId="2" xfId="0" applyNumberFormat="1" applyFont="1" applyFill="1" applyBorder="1" applyAlignment="1" applyProtection="1">
      <alignment horizontal="center" vertical="center"/>
      <protection locked="0"/>
    </xf>
    <xf numFmtId="165" fontId="19" fillId="4" borderId="3" xfId="0" applyNumberFormat="1" applyFont="1" applyFill="1" applyBorder="1" applyAlignment="1" applyProtection="1">
      <alignment horizontal="center" vertical="center"/>
      <protection locked="0"/>
    </xf>
    <xf numFmtId="165" fontId="19" fillId="4" borderId="4" xfId="0" applyNumberFormat="1" applyFont="1" applyFill="1" applyBorder="1" applyAlignment="1" applyProtection="1">
      <alignment horizontal="center" vertical="center"/>
      <protection locked="0"/>
    </xf>
    <xf numFmtId="0" fontId="36" fillId="4" borderId="2" xfId="0" applyFont="1" applyFill="1" applyBorder="1" applyAlignment="1" applyProtection="1">
      <alignment horizontal="left" vertical="center"/>
      <protection locked="0"/>
    </xf>
    <xf numFmtId="0" fontId="8" fillId="4" borderId="7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 applyProtection="1">
      <alignment horizontal="center" vertical="center"/>
      <protection locked="0"/>
    </xf>
    <xf numFmtId="165" fontId="19" fillId="4" borderId="6" xfId="0" applyNumberFormat="1" applyFont="1" applyFill="1" applyBorder="1" applyAlignment="1" applyProtection="1">
      <alignment horizontal="center" vertical="center"/>
      <protection locked="0"/>
    </xf>
    <xf numFmtId="165" fontId="8" fillId="0" borderId="6" xfId="0" applyNumberFormat="1" applyFont="1" applyBorder="1" applyAlignment="1">
      <alignment horizontal="center" vertical="center"/>
    </xf>
    <xf numFmtId="0" fontId="41" fillId="4" borderId="6" xfId="0" applyFont="1" applyFill="1" applyBorder="1" applyAlignment="1">
      <alignment horizontal="right" vertical="center" wrapText="1"/>
    </xf>
    <xf numFmtId="0" fontId="41" fillId="4" borderId="6" xfId="0" applyFont="1" applyFill="1" applyBorder="1" applyAlignment="1">
      <alignment horizontal="right" vertical="center"/>
    </xf>
    <xf numFmtId="165" fontId="8" fillId="4" borderId="6" xfId="0" applyNumberFormat="1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165" fontId="8" fillId="4" borderId="6" xfId="0" applyNumberFormat="1" applyFont="1" applyFill="1" applyBorder="1" applyAlignment="1" applyProtection="1">
      <alignment horizontal="center" vertical="center"/>
      <protection locked="0"/>
    </xf>
    <xf numFmtId="0" fontId="39" fillId="4" borderId="2" xfId="0" applyFont="1" applyFill="1" applyBorder="1" applyAlignment="1">
      <alignment horizontal="right" vertical="center" wrapText="1"/>
    </xf>
    <xf numFmtId="0" fontId="39" fillId="4" borderId="3" xfId="0" applyFont="1" applyFill="1" applyBorder="1" applyAlignment="1">
      <alignment horizontal="right" vertical="center" wrapText="1"/>
    </xf>
    <xf numFmtId="0" fontId="39" fillId="4" borderId="4" xfId="0" applyFont="1" applyFill="1" applyBorder="1" applyAlignment="1">
      <alignment horizontal="right" vertical="center" wrapText="1"/>
    </xf>
    <xf numFmtId="165" fontId="7" fillId="4" borderId="6" xfId="0" applyNumberFormat="1" applyFont="1" applyFill="1" applyBorder="1" applyAlignment="1">
      <alignment horizontal="center" vertical="center"/>
    </xf>
    <xf numFmtId="165" fontId="19" fillId="4" borderId="6" xfId="0" applyNumberFormat="1" applyFont="1" applyFill="1" applyBorder="1" applyAlignment="1">
      <alignment horizontal="center" vertical="center"/>
    </xf>
    <xf numFmtId="0" fontId="39" fillId="0" borderId="6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36" fillId="4" borderId="3" xfId="0" applyFont="1" applyFill="1" applyBorder="1" applyAlignment="1" applyProtection="1">
      <alignment horizontal="left" vertical="center" wrapText="1"/>
      <protection locked="0"/>
    </xf>
    <xf numFmtId="0" fontId="36" fillId="4" borderId="4" xfId="0" applyFont="1" applyFill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center" vertical="center"/>
      <protection locked="0"/>
    </xf>
    <xf numFmtId="0" fontId="30" fillId="4" borderId="3" xfId="0" applyFont="1" applyFill="1" applyBorder="1" applyAlignment="1" applyProtection="1">
      <alignment horizontal="center" vertical="center"/>
      <protection locked="0"/>
    </xf>
    <xf numFmtId="0" fontId="30" fillId="4" borderId="4" xfId="0" applyFont="1" applyFill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/>
    </xf>
    <xf numFmtId="165" fontId="40" fillId="4" borderId="6" xfId="0" applyNumberFormat="1" applyFont="1" applyFill="1" applyBorder="1" applyAlignment="1">
      <alignment horizontal="center" vertical="center"/>
    </xf>
    <xf numFmtId="164" fontId="8" fillId="4" borderId="6" xfId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left" vertical="center"/>
    </xf>
    <xf numFmtId="165" fontId="7" fillId="4" borderId="15" xfId="0" applyNumberFormat="1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42" fillId="4" borderId="6" xfId="0" applyFont="1" applyFill="1" applyBorder="1" applyAlignment="1">
      <alignment horizontal="right" vertical="center" wrapText="1"/>
    </xf>
    <xf numFmtId="0" fontId="42" fillId="4" borderId="6" xfId="0" applyFont="1" applyFill="1" applyBorder="1" applyAlignment="1">
      <alignment horizontal="right" vertical="center"/>
    </xf>
    <xf numFmtId="166" fontId="43" fillId="4" borderId="6" xfId="2" applyNumberFormat="1" applyFont="1" applyFill="1" applyBorder="1" applyAlignment="1" applyProtection="1">
      <alignment horizontal="right" vertical="center"/>
    </xf>
    <xf numFmtId="165" fontId="7" fillId="4" borderId="6" xfId="0" applyNumberFormat="1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right" vertical="center"/>
    </xf>
    <xf numFmtId="0" fontId="35" fillId="0" borderId="6" xfId="0" applyFont="1" applyBorder="1" applyAlignment="1">
      <alignment horizontal="left" vertical="top" wrapText="1"/>
    </xf>
    <xf numFmtId="0" fontId="33" fillId="0" borderId="6" xfId="0" applyFont="1" applyBorder="1" applyAlignment="1">
      <alignment horizontal="left" vertical="top" wrapText="1"/>
    </xf>
    <xf numFmtId="164" fontId="7" fillId="4" borderId="6" xfId="1" applyFont="1" applyFill="1" applyBorder="1" applyAlignment="1" applyProtection="1">
      <alignment horizontal="center" vertical="center"/>
    </xf>
    <xf numFmtId="164" fontId="8" fillId="4" borderId="6" xfId="1" applyFont="1" applyFill="1" applyBorder="1" applyAlignment="1" applyProtection="1">
      <alignment horizontal="center" vertical="center"/>
      <protection locked="0"/>
    </xf>
    <xf numFmtId="1" fontId="30" fillId="0" borderId="2" xfId="0" applyNumberFormat="1" applyFont="1" applyBorder="1" applyAlignment="1">
      <alignment horizontal="center" vertical="center"/>
    </xf>
    <xf numFmtId="1" fontId="30" fillId="0" borderId="3" xfId="0" applyNumberFormat="1" applyFont="1" applyBorder="1" applyAlignment="1">
      <alignment horizontal="center" vertical="center"/>
    </xf>
    <xf numFmtId="1" fontId="30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9" fillId="0" borderId="6" xfId="0" applyFont="1" applyBorder="1" applyAlignment="1">
      <alignment horizontal="left" vertical="center" wrapText="1"/>
    </xf>
    <xf numFmtId="0" fontId="18" fillId="4" borderId="6" xfId="0" applyFont="1" applyFill="1" applyBorder="1" applyAlignment="1" applyProtection="1">
      <alignment horizontal="left" vertical="center"/>
      <protection locked="0"/>
    </xf>
    <xf numFmtId="0" fontId="39" fillId="6" borderId="6" xfId="0" applyFont="1" applyFill="1" applyBorder="1" applyAlignment="1">
      <alignment horizontal="left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center" vertical="center" wrapText="1"/>
    </xf>
    <xf numFmtId="0" fontId="39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 applyProtection="1">
      <alignment horizontal="left" vertical="center"/>
      <protection locked="0"/>
    </xf>
    <xf numFmtId="164" fontId="7" fillId="4" borderId="6" xfId="1" applyFont="1" applyFill="1" applyBorder="1" applyAlignment="1" applyProtection="1">
      <alignment horizontal="center" vertical="center"/>
      <protection locked="0"/>
    </xf>
    <xf numFmtId="166" fontId="8" fillId="4" borderId="6" xfId="2" applyNumberFormat="1" applyFont="1" applyFill="1" applyBorder="1" applyAlignment="1" applyProtection="1">
      <alignment horizontal="center" vertical="center"/>
    </xf>
    <xf numFmtId="164" fontId="8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6" xfId="0" applyFont="1" applyFill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right" vertical="center"/>
      <protection locked="0"/>
    </xf>
    <xf numFmtId="0" fontId="39" fillId="0" borderId="3" xfId="0" applyFont="1" applyBorder="1" applyAlignment="1" applyProtection="1">
      <alignment horizontal="right" vertical="center"/>
      <protection locked="0"/>
    </xf>
    <xf numFmtId="49" fontId="36" fillId="4" borderId="2" xfId="0" applyNumberFormat="1" applyFont="1" applyFill="1" applyBorder="1" applyAlignment="1" applyProtection="1">
      <alignment horizontal="left" vertical="center"/>
      <protection locked="0"/>
    </xf>
    <xf numFmtId="49" fontId="36" fillId="4" borderId="3" xfId="0" applyNumberFormat="1" applyFont="1" applyFill="1" applyBorder="1" applyAlignment="1" applyProtection="1">
      <alignment horizontal="left" vertical="center"/>
      <protection locked="0"/>
    </xf>
    <xf numFmtId="49" fontId="36" fillId="4" borderId="4" xfId="0" applyNumberFormat="1" applyFont="1" applyFill="1" applyBorder="1" applyAlignment="1" applyProtection="1">
      <alignment horizontal="left" vertical="center"/>
      <protection locked="0"/>
    </xf>
    <xf numFmtId="0" fontId="39" fillId="4" borderId="2" xfId="0" applyFont="1" applyFill="1" applyBorder="1" applyAlignment="1">
      <alignment horizontal="left" vertical="center" wrapText="1"/>
    </xf>
    <xf numFmtId="0" fontId="39" fillId="4" borderId="3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183243</xdr:colOff>
      <xdr:row>0</xdr:row>
      <xdr:rowOff>0</xdr:rowOff>
    </xdr:from>
    <xdr:to>
      <xdr:col>33</xdr:col>
      <xdr:colOff>154214</xdr:colOff>
      <xdr:row>3</xdr:row>
      <xdr:rowOff>19184</xdr:rowOff>
    </xdr:to>
    <xdr:pic>
      <xdr:nvPicPr>
        <xdr:cNvPr id="3171" name="Imagen 2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78" r="21861"/>
        <a:stretch>
          <a:fillRect/>
        </a:stretch>
      </xdr:blipFill>
      <xdr:spPr bwMode="auto">
        <a:xfrm>
          <a:off x="7480622" y="0"/>
          <a:ext cx="360165" cy="403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</xdr:row>
          <xdr:rowOff>0</xdr:rowOff>
        </xdr:from>
        <xdr:to>
          <xdr:col>23</xdr:col>
          <xdr:colOff>152400</xdr:colOff>
          <xdr:row>8</xdr:row>
          <xdr:rowOff>82550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183243</xdr:colOff>
      <xdr:row>0</xdr:row>
      <xdr:rowOff>0</xdr:rowOff>
    </xdr:from>
    <xdr:to>
      <xdr:col>34</xdr:col>
      <xdr:colOff>154213</xdr:colOff>
      <xdr:row>3</xdr:row>
      <xdr:rowOff>19184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78" r="21861"/>
        <a:stretch>
          <a:fillRect/>
        </a:stretch>
      </xdr:blipFill>
      <xdr:spPr bwMode="auto">
        <a:xfrm>
          <a:off x="6928669" y="0"/>
          <a:ext cx="360165" cy="403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0</xdr:rowOff>
        </xdr:from>
        <xdr:to>
          <xdr:col>24</xdr:col>
          <xdr:colOff>107950</xdr:colOff>
          <xdr:row>8</xdr:row>
          <xdr:rowOff>63500</xdr:rowOff>
        </xdr:to>
        <xdr:sp macro="" textlink="">
          <xdr:nvSpPr>
            <xdr:cNvPr id="3073" name="Combo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3.emf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59999389629810485"/>
  </sheetPr>
  <dimension ref="B1:BM68"/>
  <sheetViews>
    <sheetView showGridLines="0" tabSelected="1" zoomScale="124" zoomScaleNormal="124" zoomScalePageLayoutView="140" workbookViewId="0">
      <selection activeCell="O14" sqref="O14:T14"/>
    </sheetView>
  </sheetViews>
  <sheetFormatPr baseColWidth="10" defaultColWidth="11.453125" defaultRowHeight="14.5" x14ac:dyDescent="0.3"/>
  <cols>
    <col min="1" max="1" width="1.453125" style="6" customWidth="1"/>
    <col min="2" max="2" width="3.453125" style="6" customWidth="1"/>
    <col min="3" max="3" width="2.7265625" style="6" customWidth="1"/>
    <col min="4" max="4" width="2.453125" style="6" customWidth="1"/>
    <col min="5" max="5" width="3.453125" style="6" customWidth="1"/>
    <col min="6" max="6" width="5.1796875" style="6" customWidth="1"/>
    <col min="7" max="7" width="6" style="6" bestFit="1" customWidth="1"/>
    <col min="8" max="8" width="2.81640625" style="6" customWidth="1"/>
    <col min="9" max="9" width="3.81640625" style="6" customWidth="1"/>
    <col min="10" max="10" width="2.81640625" style="6" customWidth="1"/>
    <col min="11" max="11" width="5.1796875" style="6" customWidth="1"/>
    <col min="12" max="12" width="3.7265625" style="6" customWidth="1"/>
    <col min="13" max="13" width="4.7265625" style="6" customWidth="1"/>
    <col min="14" max="16" width="2.81640625" style="6" customWidth="1"/>
    <col min="17" max="17" width="3.81640625" style="6" customWidth="1"/>
    <col min="18" max="19" width="2.81640625" style="6" customWidth="1"/>
    <col min="20" max="20" width="1.81640625" style="6" customWidth="1"/>
    <col min="21" max="21" width="3.81640625" style="6" customWidth="1"/>
    <col min="22" max="35" width="2.81640625" style="6" customWidth="1"/>
    <col min="36" max="36" width="16.81640625" style="23" customWidth="1"/>
    <col min="37" max="37" width="2.81640625" style="6" customWidth="1"/>
    <col min="38" max="38" width="9.453125" style="6" customWidth="1"/>
    <col min="39" max="110" width="2.81640625" style="6" customWidth="1"/>
    <col min="111" max="16384" width="11.453125" style="6"/>
  </cols>
  <sheetData>
    <row r="1" spans="2:36" s="4" customFormat="1" ht="10" customHeight="1" x14ac:dyDescent="0.35">
      <c r="B1" s="179" t="s">
        <v>111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1"/>
      <c r="Z1" s="175" t="s">
        <v>2</v>
      </c>
      <c r="AA1" s="176"/>
      <c r="AB1" s="176"/>
      <c r="AC1" s="176"/>
      <c r="AD1" s="176"/>
      <c r="AE1" s="177"/>
      <c r="AF1" s="178"/>
      <c r="AG1" s="178"/>
      <c r="AH1" s="178"/>
      <c r="AI1" s="178"/>
      <c r="AJ1" s="23"/>
    </row>
    <row r="2" spans="2:36" s="4" customFormat="1" ht="10" customHeight="1" x14ac:dyDescent="0.35"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4"/>
      <c r="Z2" s="175" t="s">
        <v>119</v>
      </c>
      <c r="AA2" s="176"/>
      <c r="AB2" s="176"/>
      <c r="AC2" s="176"/>
      <c r="AD2" s="176"/>
      <c r="AE2" s="177"/>
      <c r="AF2" s="178"/>
      <c r="AG2" s="178"/>
      <c r="AH2" s="178"/>
      <c r="AI2" s="178"/>
      <c r="AJ2" s="23"/>
    </row>
    <row r="3" spans="2:36" s="4" customFormat="1" ht="10" customHeight="1" x14ac:dyDescent="0.35">
      <c r="B3" s="185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7"/>
      <c r="Z3" s="175" t="s">
        <v>120</v>
      </c>
      <c r="AA3" s="176"/>
      <c r="AB3" s="176"/>
      <c r="AC3" s="176"/>
      <c r="AD3" s="176"/>
      <c r="AE3" s="177"/>
      <c r="AF3" s="178"/>
      <c r="AG3" s="178"/>
      <c r="AH3" s="178"/>
      <c r="AI3" s="178"/>
      <c r="AJ3" s="23"/>
    </row>
    <row r="4" spans="2:36" s="4" customFormat="1" ht="6" customHeight="1" x14ac:dyDescent="0.35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0"/>
      <c r="Y4" s="10"/>
      <c r="Z4" s="10"/>
      <c r="AA4" s="10"/>
      <c r="AB4" s="10"/>
      <c r="AC4" s="10"/>
      <c r="AD4" s="11"/>
      <c r="AE4" s="11"/>
      <c r="AF4" s="11"/>
      <c r="AG4" s="11"/>
      <c r="AH4" s="11"/>
      <c r="AI4" s="12"/>
      <c r="AJ4" s="23"/>
    </row>
    <row r="5" spans="2:36" s="4" customFormat="1" ht="13" customHeight="1" x14ac:dyDescent="0.35">
      <c r="B5" s="193" t="s">
        <v>47</v>
      </c>
      <c r="C5" s="194"/>
      <c r="D5" s="194"/>
      <c r="E5" s="194"/>
      <c r="F5" s="194"/>
      <c r="G5" s="194"/>
      <c r="H5" s="194"/>
      <c r="I5" s="195"/>
      <c r="J5" s="190">
        <v>23</v>
      </c>
      <c r="K5" s="190"/>
      <c r="L5" s="188" t="s">
        <v>41</v>
      </c>
      <c r="M5" s="189"/>
      <c r="N5" s="188">
        <v>2026</v>
      </c>
      <c r="O5" s="189"/>
      <c r="P5" s="23"/>
      <c r="AI5" s="55"/>
      <c r="AJ5" s="23"/>
    </row>
    <row r="6" spans="2:36" s="4" customFormat="1" ht="10" customHeight="1" x14ac:dyDescent="0.35">
      <c r="B6" s="39"/>
      <c r="C6" s="40"/>
      <c r="D6" s="40"/>
      <c r="E6" s="40"/>
      <c r="F6" s="40"/>
      <c r="G6" s="40"/>
      <c r="H6" s="40"/>
      <c r="I6" s="40"/>
      <c r="J6" s="196" t="s">
        <v>26</v>
      </c>
      <c r="K6" s="196"/>
      <c r="L6" s="196" t="s">
        <v>27</v>
      </c>
      <c r="M6" s="196"/>
      <c r="N6" s="196" t="s">
        <v>28</v>
      </c>
      <c r="O6" s="196"/>
      <c r="P6" s="23"/>
      <c r="AI6" s="55"/>
      <c r="AJ6" s="23"/>
    </row>
    <row r="7" spans="2:36" ht="3.65" customHeight="1" x14ac:dyDescent="0.3">
      <c r="B7" s="41"/>
      <c r="C7" s="42"/>
      <c r="D7" s="42"/>
      <c r="E7" s="42"/>
      <c r="F7" s="42"/>
      <c r="G7" s="42"/>
      <c r="H7" s="42"/>
      <c r="I7" s="42"/>
      <c r="AI7" s="18"/>
    </row>
    <row r="8" spans="2:36" ht="15" customHeight="1" x14ac:dyDescent="0.3">
      <c r="B8" s="85" t="s">
        <v>17</v>
      </c>
      <c r="C8" s="40"/>
      <c r="D8" s="40"/>
      <c r="E8" s="40"/>
      <c r="F8" s="40"/>
      <c r="G8" s="40"/>
      <c r="H8" s="40"/>
      <c r="I8" s="40"/>
      <c r="J8" s="191" t="s">
        <v>133</v>
      </c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11" t="s">
        <v>127</v>
      </c>
      <c r="Y8" s="111"/>
      <c r="Z8" s="112"/>
      <c r="AA8" s="104" t="str">
        <f>IFERROR(VLOOKUP(J8,colaborador,2,FALSE),"Colaborador No Seleccionado")</f>
        <v>Colaborador No Seleccionado</v>
      </c>
      <c r="AB8" s="104"/>
      <c r="AC8" s="104"/>
      <c r="AD8" s="104"/>
      <c r="AE8" s="104"/>
      <c r="AF8" s="104"/>
      <c r="AG8" s="104"/>
      <c r="AH8" s="104"/>
      <c r="AI8" s="104"/>
    </row>
    <row r="9" spans="2:36" ht="8.15" customHeight="1" x14ac:dyDescent="0.3">
      <c r="B9" s="14"/>
      <c r="C9" s="15"/>
      <c r="D9" s="16"/>
      <c r="E9" s="16"/>
      <c r="F9" s="16"/>
      <c r="G9" s="17"/>
      <c r="H9" s="16"/>
      <c r="I9" s="9"/>
      <c r="J9" s="16"/>
      <c r="K9" s="16"/>
      <c r="L9" s="16"/>
      <c r="M9" s="9"/>
      <c r="N9" s="16"/>
      <c r="O9" s="17"/>
      <c r="P9" s="17"/>
      <c r="Q9" s="15"/>
      <c r="R9" s="16"/>
      <c r="S9" s="16"/>
      <c r="T9" s="16"/>
      <c r="U9" s="17"/>
      <c r="V9" s="17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8"/>
    </row>
    <row r="10" spans="2:36" ht="4" customHeight="1" x14ac:dyDescent="0.3">
      <c r="B10" s="5"/>
      <c r="C10" s="7"/>
      <c r="G10" s="19"/>
      <c r="I10" s="8"/>
      <c r="M10" s="8"/>
      <c r="O10" s="19"/>
      <c r="P10" s="19"/>
      <c r="Q10" s="7"/>
      <c r="U10" s="19"/>
      <c r="V10" s="19"/>
      <c r="AI10" s="13"/>
    </row>
    <row r="11" spans="2:36" s="38" customFormat="1" ht="11.15" customHeight="1" x14ac:dyDescent="0.35">
      <c r="B11" s="35" t="s">
        <v>18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7"/>
      <c r="AJ11" s="23"/>
    </row>
    <row r="12" spans="2:36" ht="23.15" customHeight="1" x14ac:dyDescent="0.3">
      <c r="B12" s="113" t="s">
        <v>3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5"/>
      <c r="M12" s="154" t="s">
        <v>14</v>
      </c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5" t="s">
        <v>48</v>
      </c>
      <c r="Y12" s="114"/>
      <c r="Z12" s="114"/>
      <c r="AA12" s="115"/>
      <c r="AB12" s="155" t="s">
        <v>19</v>
      </c>
      <c r="AC12" s="156"/>
      <c r="AD12" s="156"/>
      <c r="AE12" s="156"/>
      <c r="AF12" s="156"/>
      <c r="AG12" s="156"/>
      <c r="AH12" s="156"/>
      <c r="AI12" s="157"/>
    </row>
    <row r="13" spans="2:36" ht="15.65" customHeight="1" x14ac:dyDescent="0.3">
      <c r="B13" s="126"/>
      <c r="C13" s="126"/>
      <c r="D13" s="106"/>
      <c r="E13" s="107"/>
      <c r="F13" s="107"/>
      <c r="G13" s="107"/>
      <c r="H13" s="108"/>
      <c r="I13" s="106"/>
      <c r="J13" s="107"/>
      <c r="K13" s="107"/>
      <c r="L13" s="108"/>
      <c r="M13" s="126"/>
      <c r="N13" s="126"/>
      <c r="O13" s="106"/>
      <c r="P13" s="107"/>
      <c r="Q13" s="107"/>
      <c r="R13" s="107"/>
      <c r="S13" s="107"/>
      <c r="T13" s="108"/>
      <c r="U13" s="105"/>
      <c r="V13" s="105"/>
      <c r="W13" s="105"/>
      <c r="X13" s="119" t="str">
        <f>IFERROR(DATE(U13,VLOOKUP(O13,meses,2,FALSE),M13)-DATE(I13,VLOOKUP(D13,meses,2,FALSE),B13)+1,"")</f>
        <v/>
      </c>
      <c r="Y13" s="120"/>
      <c r="Z13" s="120"/>
      <c r="AA13" s="121"/>
      <c r="AB13" s="106"/>
      <c r="AC13" s="107"/>
      <c r="AD13" s="107"/>
      <c r="AE13" s="107"/>
      <c r="AF13" s="107"/>
      <c r="AG13" s="107"/>
      <c r="AH13" s="107"/>
      <c r="AI13" s="108"/>
    </row>
    <row r="14" spans="2:36" ht="13" customHeight="1" x14ac:dyDescent="0.3">
      <c r="B14" s="126"/>
      <c r="C14" s="126"/>
      <c r="D14" s="106"/>
      <c r="E14" s="107"/>
      <c r="F14" s="107"/>
      <c r="G14" s="107"/>
      <c r="H14" s="108"/>
      <c r="I14" s="106"/>
      <c r="J14" s="107"/>
      <c r="K14" s="107"/>
      <c r="L14" s="108"/>
      <c r="M14" s="126"/>
      <c r="N14" s="126"/>
      <c r="O14" s="106"/>
      <c r="P14" s="107"/>
      <c r="Q14" s="107"/>
      <c r="R14" s="107"/>
      <c r="S14" s="107"/>
      <c r="T14" s="108"/>
      <c r="U14" s="105"/>
      <c r="V14" s="105"/>
      <c r="W14" s="105"/>
      <c r="X14" s="119" t="str">
        <f>IFERROR(DATE(U14,VLOOKUP(O14,meses,2,FALSE),M14)-DATE(I14,VLOOKUP(D14,meses,2,FALSE),B14)+1,"")</f>
        <v/>
      </c>
      <c r="Y14" s="120"/>
      <c r="Z14" s="120"/>
      <c r="AA14" s="121"/>
      <c r="AB14" s="106"/>
      <c r="AC14" s="107"/>
      <c r="AD14" s="107"/>
      <c r="AE14" s="107"/>
      <c r="AF14" s="107"/>
      <c r="AG14" s="107"/>
      <c r="AH14" s="107"/>
      <c r="AI14" s="108"/>
    </row>
    <row r="15" spans="2:36" ht="13" customHeight="1" x14ac:dyDescent="0.3">
      <c r="B15" s="134"/>
      <c r="C15" s="135"/>
      <c r="D15" s="106"/>
      <c r="E15" s="107"/>
      <c r="F15" s="107"/>
      <c r="G15" s="107"/>
      <c r="H15" s="108"/>
      <c r="I15" s="106"/>
      <c r="J15" s="107"/>
      <c r="K15" s="107"/>
      <c r="L15" s="108"/>
      <c r="M15" s="134"/>
      <c r="N15" s="135"/>
      <c r="O15" s="106"/>
      <c r="P15" s="107"/>
      <c r="Q15" s="107"/>
      <c r="R15" s="107"/>
      <c r="S15" s="107"/>
      <c r="T15" s="108"/>
      <c r="U15" s="106"/>
      <c r="V15" s="107"/>
      <c r="W15" s="108"/>
      <c r="X15" s="119" t="str">
        <f>IFERROR(DATE(U15,VLOOKUP(O15,meses,2,FALSE),M15)-DATE(I15,VLOOKUP(D15,meses,2,FALSE),B15)+1,"")</f>
        <v/>
      </c>
      <c r="Y15" s="120"/>
      <c r="Z15" s="120"/>
      <c r="AA15" s="121"/>
      <c r="AB15" s="106"/>
      <c r="AC15" s="107"/>
      <c r="AD15" s="107"/>
      <c r="AE15" s="107"/>
      <c r="AF15" s="107"/>
      <c r="AG15" s="107"/>
      <c r="AH15" s="107"/>
      <c r="AI15" s="108"/>
    </row>
    <row r="16" spans="2:36" ht="13" customHeight="1" x14ac:dyDescent="0.3">
      <c r="B16" s="134"/>
      <c r="C16" s="135"/>
      <c r="D16" s="106"/>
      <c r="E16" s="107"/>
      <c r="F16" s="107"/>
      <c r="G16" s="107"/>
      <c r="H16" s="108"/>
      <c r="I16" s="106"/>
      <c r="J16" s="107"/>
      <c r="K16" s="107"/>
      <c r="L16" s="108"/>
      <c r="M16" s="134"/>
      <c r="N16" s="135"/>
      <c r="O16" s="106"/>
      <c r="P16" s="107"/>
      <c r="Q16" s="107"/>
      <c r="R16" s="107"/>
      <c r="S16" s="107"/>
      <c r="T16" s="108"/>
      <c r="U16" s="106"/>
      <c r="V16" s="107"/>
      <c r="W16" s="108"/>
      <c r="X16" s="119" t="str">
        <f>IFERROR(DATE(U16,VLOOKUP(O16,meses,2,FALSE),M16)-DATE(I16,VLOOKUP(D16,meses,2,FALSE),B16)+1,"")</f>
        <v/>
      </c>
      <c r="Y16" s="120"/>
      <c r="Z16" s="120"/>
      <c r="AA16" s="121"/>
      <c r="AB16" s="106"/>
      <c r="AC16" s="107"/>
      <c r="AD16" s="107"/>
      <c r="AE16" s="107"/>
      <c r="AF16" s="107"/>
      <c r="AG16" s="107"/>
      <c r="AH16" s="107"/>
      <c r="AI16" s="108"/>
    </row>
    <row r="17" spans="2:42" ht="17.149999999999999" customHeight="1" x14ac:dyDescent="0.3">
      <c r="B17" s="101" t="s">
        <v>34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102"/>
      <c r="X17" s="197">
        <f>SUM(X13:AA16)</f>
        <v>0</v>
      </c>
      <c r="Y17" s="198"/>
      <c r="Z17" s="198"/>
      <c r="AA17" s="199"/>
      <c r="AB17" s="116"/>
      <c r="AC17" s="117"/>
      <c r="AD17" s="117"/>
      <c r="AE17" s="117"/>
      <c r="AF17" s="117"/>
      <c r="AG17" s="117"/>
      <c r="AH17" s="117"/>
      <c r="AI17" s="118"/>
    </row>
    <row r="18" spans="2:42" ht="3" customHeight="1" x14ac:dyDescent="0.3"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3"/>
    </row>
    <row r="19" spans="2:42" ht="19.5" customHeight="1" x14ac:dyDescent="0.3">
      <c r="B19" s="127" t="s">
        <v>99</v>
      </c>
      <c r="C19" s="128"/>
      <c r="D19" s="128"/>
      <c r="E19" s="128"/>
      <c r="F19" s="128"/>
      <c r="G19" s="129"/>
      <c r="H19" s="130" t="s">
        <v>131</v>
      </c>
      <c r="I19" s="131"/>
      <c r="J19" s="131"/>
      <c r="K19" s="86"/>
      <c r="L19" s="83"/>
      <c r="M19" s="128" t="s">
        <v>105</v>
      </c>
      <c r="N19" s="128"/>
      <c r="O19" s="128"/>
      <c r="P19" s="128"/>
      <c r="Q19" s="128"/>
      <c r="R19" s="128"/>
      <c r="S19" s="130" t="s">
        <v>132</v>
      </c>
      <c r="T19" s="131"/>
      <c r="U19" s="131"/>
      <c r="V19" s="131"/>
      <c r="W19" s="131"/>
      <c r="X19" s="192"/>
      <c r="Y19" s="192"/>
      <c r="Z19" s="8"/>
      <c r="AA19" s="8"/>
      <c r="AB19" s="8"/>
      <c r="AC19" s="8"/>
      <c r="AD19" s="8"/>
      <c r="AE19" s="8"/>
      <c r="AF19" s="8"/>
      <c r="AG19" s="8"/>
      <c r="AH19" s="8"/>
      <c r="AI19" s="24"/>
    </row>
    <row r="20" spans="2:42" ht="15" customHeight="1" x14ac:dyDescent="0.3">
      <c r="B20" s="54"/>
      <c r="C20" s="43"/>
      <c r="D20" s="43"/>
      <c r="E20" s="44"/>
      <c r="I20" s="125"/>
      <c r="J20" s="125"/>
      <c r="K20" s="45"/>
      <c r="L20" s="84"/>
      <c r="S20" s="125"/>
      <c r="T20" s="125"/>
      <c r="U20" s="125"/>
      <c r="V20" s="125"/>
      <c r="W20" s="125"/>
      <c r="X20" s="125"/>
      <c r="Y20" s="125"/>
      <c r="Z20" s="8"/>
      <c r="AA20" s="8"/>
      <c r="AB20" s="8"/>
      <c r="AC20" s="8"/>
      <c r="AD20" s="8"/>
      <c r="AE20" s="8"/>
      <c r="AF20" s="8"/>
      <c r="AG20" s="8"/>
      <c r="AH20" s="8"/>
      <c r="AI20" s="24"/>
      <c r="AM20" s="46"/>
      <c r="AN20" s="46"/>
      <c r="AO20" s="46"/>
      <c r="AP20" s="46"/>
    </row>
    <row r="21" spans="2:42" ht="3" customHeight="1" x14ac:dyDescent="0.3">
      <c r="B21" s="138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40"/>
    </row>
    <row r="22" spans="2:42" s="81" customFormat="1" ht="19" customHeight="1" x14ac:dyDescent="0.3">
      <c r="B22" s="144" t="s">
        <v>20</v>
      </c>
      <c r="C22" s="145"/>
      <c r="D22" s="145"/>
      <c r="E22" s="145"/>
      <c r="F22" s="145"/>
      <c r="G22" s="145"/>
      <c r="H22" s="145"/>
      <c r="I22" s="145"/>
      <c r="J22" s="145"/>
      <c r="K22" s="145"/>
      <c r="L22" s="146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80"/>
    </row>
    <row r="23" spans="2:42" s="81" customFormat="1" ht="15.65" customHeight="1" x14ac:dyDescent="0.3">
      <c r="B23" s="144" t="s">
        <v>21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6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80"/>
    </row>
    <row r="24" spans="2:42" ht="8.15" customHeight="1" x14ac:dyDescent="0.3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2"/>
    </row>
    <row r="25" spans="2:42" ht="12.65" customHeight="1" x14ac:dyDescent="0.35">
      <c r="B25" s="147" t="s">
        <v>4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</row>
    <row r="26" spans="2:42" ht="38.15" customHeight="1" x14ac:dyDescent="0.3">
      <c r="B26" s="136" t="s">
        <v>70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</row>
    <row r="27" spans="2:42" ht="5.5" customHeight="1" x14ac:dyDescent="0.3">
      <c r="B27" s="5"/>
      <c r="G27" s="8"/>
      <c r="H27" s="8"/>
      <c r="I27" s="8"/>
      <c r="AI27" s="13"/>
    </row>
    <row r="28" spans="2:42" x14ac:dyDescent="0.3">
      <c r="B28" s="133" t="s">
        <v>100</v>
      </c>
      <c r="C28" s="133"/>
      <c r="D28" s="133"/>
      <c r="E28" s="133"/>
      <c r="F28" s="133"/>
      <c r="G28" s="82">
        <v>1</v>
      </c>
      <c r="H28" s="101">
        <v>2</v>
      </c>
      <c r="I28" s="102"/>
      <c r="J28" s="101">
        <v>3</v>
      </c>
      <c r="K28" s="102"/>
      <c r="L28" s="101">
        <v>4</v>
      </c>
      <c r="M28" s="102"/>
      <c r="N28" s="101">
        <v>5</v>
      </c>
      <c r="O28" s="102"/>
      <c r="P28" s="101">
        <v>6</v>
      </c>
      <c r="Q28" s="102"/>
      <c r="R28" s="101">
        <v>7</v>
      </c>
      <c r="S28" s="102"/>
      <c r="T28" s="101">
        <v>8</v>
      </c>
      <c r="U28" s="102"/>
      <c r="V28" s="101">
        <v>9</v>
      </c>
      <c r="W28" s="102"/>
      <c r="X28" s="101">
        <v>10</v>
      </c>
      <c r="Y28" s="102"/>
      <c r="Z28" s="101">
        <v>11</v>
      </c>
      <c r="AA28" s="102"/>
      <c r="AB28" s="101">
        <v>12</v>
      </c>
      <c r="AC28" s="102"/>
      <c r="AD28" s="101">
        <v>13</v>
      </c>
      <c r="AE28" s="102"/>
      <c r="AF28" s="101">
        <v>14</v>
      </c>
      <c r="AG28" s="102"/>
      <c r="AH28" s="100">
        <v>15</v>
      </c>
      <c r="AI28" s="100"/>
    </row>
    <row r="29" spans="2:42" x14ac:dyDescent="0.3">
      <c r="B29" s="150" t="s">
        <v>110</v>
      </c>
      <c r="C29" s="151"/>
      <c r="D29" s="151"/>
      <c r="E29" s="151"/>
      <c r="F29" s="152"/>
      <c r="G29" s="91"/>
      <c r="H29" s="148"/>
      <c r="I29" s="149"/>
      <c r="J29" s="148"/>
      <c r="K29" s="149"/>
      <c r="L29" s="148"/>
      <c r="M29" s="149"/>
      <c r="N29" s="148"/>
      <c r="O29" s="149"/>
      <c r="P29" s="148"/>
      <c r="Q29" s="149"/>
      <c r="R29" s="148"/>
      <c r="S29" s="149"/>
      <c r="T29" s="148"/>
      <c r="U29" s="149"/>
      <c r="V29" s="148"/>
      <c r="W29" s="149"/>
      <c r="X29" s="148"/>
      <c r="Y29" s="149"/>
      <c r="Z29" s="148"/>
      <c r="AA29" s="149"/>
      <c r="AB29" s="148"/>
      <c r="AC29" s="149"/>
      <c r="AD29" s="148"/>
      <c r="AE29" s="149"/>
      <c r="AF29" s="148"/>
      <c r="AG29" s="149"/>
      <c r="AH29" s="148"/>
      <c r="AI29" s="149"/>
    </row>
    <row r="30" spans="2:42" ht="13.5" customHeight="1" x14ac:dyDescent="0.35">
      <c r="B30" s="132" t="s">
        <v>10</v>
      </c>
      <c r="C30" s="132"/>
      <c r="D30" s="132"/>
      <c r="E30" s="132"/>
      <c r="F30" s="132"/>
      <c r="G30" s="92"/>
      <c r="H30" s="122"/>
      <c r="I30" s="123"/>
      <c r="J30" s="122"/>
      <c r="K30" s="123"/>
      <c r="L30" s="122"/>
      <c r="M30" s="123"/>
      <c r="N30" s="122"/>
      <c r="O30" s="123"/>
      <c r="P30" s="122"/>
      <c r="Q30" s="123"/>
      <c r="R30" s="122"/>
      <c r="S30" s="123"/>
      <c r="T30" s="122"/>
      <c r="U30" s="123"/>
      <c r="V30" s="122"/>
      <c r="W30" s="123"/>
      <c r="X30" s="122"/>
      <c r="Y30" s="123"/>
      <c r="Z30" s="122"/>
      <c r="AA30" s="123"/>
      <c r="AB30" s="122"/>
      <c r="AC30" s="123"/>
      <c r="AD30" s="122"/>
      <c r="AE30" s="123"/>
      <c r="AF30" s="122"/>
      <c r="AG30" s="123"/>
      <c r="AH30" s="122"/>
      <c r="AI30" s="123"/>
    </row>
    <row r="31" spans="2:42" ht="13.5" customHeight="1" x14ac:dyDescent="0.35">
      <c r="B31" s="132" t="s">
        <v>11</v>
      </c>
      <c r="C31" s="132"/>
      <c r="D31" s="132"/>
      <c r="E31" s="132"/>
      <c r="F31" s="132"/>
      <c r="G31" s="92"/>
      <c r="H31" s="122"/>
      <c r="I31" s="123"/>
      <c r="J31" s="122"/>
      <c r="K31" s="123"/>
      <c r="L31" s="122"/>
      <c r="M31" s="123"/>
      <c r="N31" s="122"/>
      <c r="O31" s="123"/>
      <c r="P31" s="122"/>
      <c r="Q31" s="123"/>
      <c r="R31" s="122"/>
      <c r="S31" s="123"/>
      <c r="T31" s="122"/>
      <c r="U31" s="123"/>
      <c r="V31" s="122"/>
      <c r="W31" s="123"/>
      <c r="X31" s="122"/>
      <c r="Y31" s="123"/>
      <c r="Z31" s="122"/>
      <c r="AA31" s="123"/>
      <c r="AB31" s="122"/>
      <c r="AC31" s="123"/>
      <c r="AD31" s="122"/>
      <c r="AE31" s="123"/>
      <c r="AF31" s="122"/>
      <c r="AG31" s="123"/>
      <c r="AH31" s="122"/>
      <c r="AI31" s="123"/>
    </row>
    <row r="32" spans="2:42" ht="11.5" customHeight="1" x14ac:dyDescent="0.35">
      <c r="B32" s="132" t="s">
        <v>12</v>
      </c>
      <c r="C32" s="132"/>
      <c r="D32" s="132"/>
      <c r="E32" s="132"/>
      <c r="F32" s="132"/>
      <c r="G32" s="92"/>
      <c r="H32" s="122"/>
      <c r="I32" s="123"/>
      <c r="J32" s="122"/>
      <c r="K32" s="123"/>
      <c r="L32" s="122"/>
      <c r="M32" s="123"/>
      <c r="N32" s="122"/>
      <c r="O32" s="123"/>
      <c r="P32" s="122"/>
      <c r="Q32" s="123"/>
      <c r="R32" s="122"/>
      <c r="S32" s="123"/>
      <c r="T32" s="122"/>
      <c r="U32" s="123"/>
      <c r="V32" s="122"/>
      <c r="W32" s="123"/>
      <c r="X32" s="122"/>
      <c r="Y32" s="123"/>
      <c r="Z32" s="122"/>
      <c r="AA32" s="123"/>
      <c r="AB32" s="122"/>
      <c r="AC32" s="123"/>
      <c r="AD32" s="122"/>
      <c r="AE32" s="123"/>
      <c r="AF32" s="122"/>
      <c r="AG32" s="123"/>
      <c r="AH32" s="122"/>
      <c r="AI32" s="123"/>
    </row>
    <row r="33" spans="2:65" x14ac:dyDescent="0.3">
      <c r="B33" s="158" t="s">
        <v>13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60"/>
      <c r="AA33" s="207">
        <f>(COUNTIF(G30:AI30,"X")*36000+COUNTIF(G31:AI31,"X")*56000+COUNTIF(G32:AI32,"X")*56000)</f>
        <v>0</v>
      </c>
      <c r="AB33" s="208"/>
      <c r="AC33" s="208"/>
      <c r="AD33" s="208"/>
      <c r="AE33" s="208"/>
      <c r="AF33" s="208"/>
      <c r="AG33" s="208"/>
      <c r="AH33" s="208"/>
      <c r="AI33" s="209"/>
    </row>
    <row r="34" spans="2:65" ht="8.15" customHeight="1" x14ac:dyDescent="0.3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9"/>
      <c r="AA34" s="50"/>
      <c r="AB34" s="51"/>
      <c r="AC34" s="51"/>
      <c r="AD34" s="51"/>
      <c r="AE34" s="51"/>
      <c r="AF34" s="51"/>
      <c r="AG34" s="51"/>
      <c r="AH34" s="51"/>
      <c r="AI34" s="52"/>
    </row>
    <row r="35" spans="2:65" ht="15" customHeight="1" x14ac:dyDescent="0.3">
      <c r="B35" s="137" t="s">
        <v>77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</row>
    <row r="36" spans="2:65" s="8" customFormat="1" x14ac:dyDescent="0.3">
      <c r="B36" s="20" t="s">
        <v>29</v>
      </c>
      <c r="C36" s="100" t="s">
        <v>30</v>
      </c>
      <c r="D36" s="100"/>
      <c r="E36" s="100" t="s">
        <v>31</v>
      </c>
      <c r="F36" s="100"/>
      <c r="G36" s="100"/>
      <c r="H36" s="100"/>
      <c r="I36" s="100"/>
      <c r="J36" s="100" t="s">
        <v>32</v>
      </c>
      <c r="K36" s="100"/>
      <c r="L36" s="100"/>
      <c r="M36" s="100"/>
      <c r="N36" s="100"/>
      <c r="O36" s="100"/>
      <c r="P36" s="100"/>
      <c r="Q36" s="100"/>
      <c r="R36" s="100"/>
      <c r="S36" s="100" t="s">
        <v>33</v>
      </c>
      <c r="T36" s="100"/>
      <c r="U36" s="100"/>
      <c r="V36" s="100"/>
      <c r="W36" s="100"/>
      <c r="X36" s="100"/>
      <c r="Y36" s="100"/>
      <c r="Z36" s="100"/>
      <c r="AA36" s="101" t="s">
        <v>13</v>
      </c>
      <c r="AB36" s="200"/>
      <c r="AC36" s="200"/>
      <c r="AD36" s="200"/>
      <c r="AE36" s="200"/>
      <c r="AF36" s="200"/>
      <c r="AG36" s="200"/>
      <c r="AH36" s="200"/>
      <c r="AI36" s="102"/>
      <c r="AJ36" s="23"/>
      <c r="AK36" s="23"/>
      <c r="AL36" s="23"/>
      <c r="AM36" s="23"/>
      <c r="AN36" s="23"/>
      <c r="AO36" s="23"/>
      <c r="AP36" s="23"/>
      <c r="AQ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</row>
    <row r="37" spans="2:65" ht="14.5" customHeight="1" x14ac:dyDescent="0.3">
      <c r="B37" s="20">
        <v>1</v>
      </c>
      <c r="C37" s="105"/>
      <c r="D37" s="105"/>
      <c r="E37" s="105"/>
      <c r="F37" s="105"/>
      <c r="G37" s="105"/>
      <c r="H37" s="105"/>
      <c r="I37" s="105"/>
      <c r="J37" s="106"/>
      <c r="K37" s="107"/>
      <c r="L37" s="107"/>
      <c r="M37" s="107"/>
      <c r="N37" s="107"/>
      <c r="O37" s="107"/>
      <c r="P37" s="107"/>
      <c r="Q37" s="107"/>
      <c r="R37" s="108"/>
      <c r="S37" s="109"/>
      <c r="T37" s="109"/>
      <c r="U37" s="109"/>
      <c r="V37" s="109"/>
      <c r="W37" s="109"/>
      <c r="X37" s="109"/>
      <c r="Y37" s="109"/>
      <c r="Z37" s="109"/>
      <c r="AA37" s="163">
        <f t="shared" ref="AA37:AA40" si="0">IFERROR(VLOOKUP(E37,MEDIOS,2,FALSE)*C37,0)</f>
        <v>0</v>
      </c>
      <c r="AB37" s="164"/>
      <c r="AC37" s="164"/>
      <c r="AD37" s="164"/>
      <c r="AE37" s="164"/>
      <c r="AF37" s="164"/>
      <c r="AG37" s="164"/>
      <c r="AH37" s="164"/>
      <c r="AI37" s="165"/>
    </row>
    <row r="38" spans="2:65" x14ac:dyDescent="0.3">
      <c r="B38" s="20">
        <v>2</v>
      </c>
      <c r="C38" s="105"/>
      <c r="D38" s="105"/>
      <c r="E38" s="105"/>
      <c r="F38" s="105"/>
      <c r="G38" s="105"/>
      <c r="H38" s="105"/>
      <c r="I38" s="105"/>
      <c r="J38" s="174"/>
      <c r="K38" s="174"/>
      <c r="L38" s="174"/>
      <c r="M38" s="174"/>
      <c r="N38" s="174"/>
      <c r="O38" s="174"/>
      <c r="P38" s="174"/>
      <c r="Q38" s="174"/>
      <c r="R38" s="174"/>
      <c r="S38" s="105"/>
      <c r="T38" s="105"/>
      <c r="U38" s="105"/>
      <c r="V38" s="105"/>
      <c r="W38" s="105"/>
      <c r="X38" s="105"/>
      <c r="Y38" s="105"/>
      <c r="Z38" s="105"/>
      <c r="AA38" s="163">
        <f t="shared" si="0"/>
        <v>0</v>
      </c>
      <c r="AB38" s="164"/>
      <c r="AC38" s="164"/>
      <c r="AD38" s="164"/>
      <c r="AE38" s="164"/>
      <c r="AF38" s="164"/>
      <c r="AG38" s="164"/>
      <c r="AH38" s="164"/>
      <c r="AI38" s="165"/>
    </row>
    <row r="39" spans="2:65" x14ac:dyDescent="0.3">
      <c r="B39" s="20">
        <v>3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63">
        <f t="shared" si="0"/>
        <v>0</v>
      </c>
      <c r="AB39" s="164"/>
      <c r="AC39" s="164"/>
      <c r="AD39" s="164"/>
      <c r="AE39" s="164"/>
      <c r="AF39" s="164"/>
      <c r="AG39" s="164"/>
      <c r="AH39" s="164"/>
      <c r="AI39" s="165"/>
    </row>
    <row r="40" spans="2:65" x14ac:dyDescent="0.3">
      <c r="B40" s="20">
        <v>4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63">
        <f t="shared" si="0"/>
        <v>0</v>
      </c>
      <c r="AB40" s="164"/>
      <c r="AC40" s="164"/>
      <c r="AD40" s="164"/>
      <c r="AE40" s="164"/>
      <c r="AF40" s="164"/>
      <c r="AG40" s="164"/>
      <c r="AH40" s="164"/>
      <c r="AI40" s="165"/>
    </row>
    <row r="41" spans="2:65" s="8" customFormat="1" x14ac:dyDescent="0.3">
      <c r="B41" s="158" t="s">
        <v>13</v>
      </c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60"/>
      <c r="AA41" s="204">
        <f>SUM(AA37:AI40)</f>
        <v>0</v>
      </c>
      <c r="AB41" s="205"/>
      <c r="AC41" s="205"/>
      <c r="AD41" s="205"/>
      <c r="AE41" s="205"/>
      <c r="AF41" s="205"/>
      <c r="AG41" s="205"/>
      <c r="AH41" s="205"/>
      <c r="AI41" s="206"/>
      <c r="AJ41" s="23"/>
    </row>
    <row r="42" spans="2:65" s="8" customFormat="1" ht="3.65" customHeight="1" x14ac:dyDescent="0.3">
      <c r="B42" s="101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102"/>
      <c r="AJ42" s="23"/>
    </row>
    <row r="43" spans="2:65" ht="18" customHeight="1" x14ac:dyDescent="0.3">
      <c r="B43" s="161" t="s">
        <v>8</v>
      </c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201"/>
      <c r="AB43" s="202"/>
      <c r="AC43" s="202"/>
      <c r="AD43" s="202"/>
      <c r="AE43" s="202"/>
      <c r="AF43" s="202"/>
      <c r="AG43" s="202"/>
      <c r="AH43" s="202"/>
      <c r="AI43" s="203"/>
    </row>
    <row r="44" spans="2:65" ht="4.5" customHeight="1" x14ac:dyDescent="0.3">
      <c r="B44" s="101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102"/>
    </row>
    <row r="45" spans="2:65" ht="19.5" customHeight="1" x14ac:dyDescent="0.3">
      <c r="B45" s="137" t="s">
        <v>72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</row>
    <row r="46" spans="2:65" x14ac:dyDescent="0.3">
      <c r="B46" s="100" t="s">
        <v>82</v>
      </c>
      <c r="C46" s="100"/>
      <c r="D46" s="100"/>
      <c r="E46" s="100"/>
      <c r="F46" s="100"/>
      <c r="G46" s="100"/>
      <c r="H46" s="100"/>
      <c r="I46" s="100"/>
      <c r="J46" s="100" t="s">
        <v>7</v>
      </c>
      <c r="K46" s="100"/>
      <c r="L46" s="100"/>
      <c r="M46" s="100"/>
      <c r="N46" s="100"/>
      <c r="O46" s="100"/>
      <c r="P46" s="100"/>
      <c r="Q46" s="100"/>
      <c r="R46" s="100"/>
      <c r="S46" s="100"/>
      <c r="T46" s="101" t="s">
        <v>83</v>
      </c>
      <c r="U46" s="200"/>
      <c r="V46" s="200"/>
      <c r="W46" s="200"/>
      <c r="X46" s="200"/>
      <c r="Y46" s="200"/>
      <c r="Z46" s="200"/>
      <c r="AA46" s="200"/>
      <c r="AB46" s="200"/>
      <c r="AC46" s="102"/>
      <c r="AD46" s="100" t="s">
        <v>7</v>
      </c>
      <c r="AE46" s="100"/>
      <c r="AF46" s="100"/>
      <c r="AG46" s="100"/>
      <c r="AH46" s="100"/>
      <c r="AI46" s="100"/>
    </row>
    <row r="47" spans="2:65" x14ac:dyDescent="0.3">
      <c r="B47" s="213"/>
      <c r="C47" s="214"/>
      <c r="D47" s="214"/>
      <c r="E47" s="214"/>
      <c r="F47" s="214"/>
      <c r="G47" s="214"/>
      <c r="H47" s="214"/>
      <c r="I47" s="215"/>
      <c r="J47" s="210"/>
      <c r="K47" s="211"/>
      <c r="L47" s="211"/>
      <c r="M47" s="211"/>
      <c r="N47" s="211"/>
      <c r="O47" s="211"/>
      <c r="P47" s="211"/>
      <c r="Q47" s="211"/>
      <c r="R47" s="211"/>
      <c r="S47" s="212"/>
      <c r="T47" s="213"/>
      <c r="U47" s="214"/>
      <c r="V47" s="214"/>
      <c r="W47" s="214"/>
      <c r="X47" s="214"/>
      <c r="Y47" s="214"/>
      <c r="Z47" s="214"/>
      <c r="AA47" s="214"/>
      <c r="AB47" s="214"/>
      <c r="AC47" s="215"/>
      <c r="AD47" s="210"/>
      <c r="AE47" s="211"/>
      <c r="AF47" s="211"/>
      <c r="AG47" s="211"/>
      <c r="AH47" s="211"/>
      <c r="AI47" s="211"/>
    </row>
    <row r="48" spans="2:65" x14ac:dyDescent="0.3">
      <c r="B48" s="213"/>
      <c r="C48" s="214"/>
      <c r="D48" s="214"/>
      <c r="E48" s="214"/>
      <c r="F48" s="214"/>
      <c r="G48" s="214"/>
      <c r="H48" s="214"/>
      <c r="I48" s="215"/>
      <c r="J48" s="210"/>
      <c r="K48" s="211"/>
      <c r="L48" s="211"/>
      <c r="M48" s="211"/>
      <c r="N48" s="211"/>
      <c r="O48" s="211"/>
      <c r="P48" s="211"/>
      <c r="Q48" s="211"/>
      <c r="R48" s="211"/>
      <c r="S48" s="212"/>
      <c r="T48" s="222"/>
      <c r="U48" s="214"/>
      <c r="V48" s="214"/>
      <c r="W48" s="214"/>
      <c r="X48" s="214"/>
      <c r="Y48" s="214"/>
      <c r="Z48" s="214"/>
      <c r="AA48" s="214"/>
      <c r="AB48" s="214"/>
      <c r="AC48" s="215"/>
      <c r="AD48" s="210"/>
      <c r="AE48" s="211"/>
      <c r="AF48" s="211"/>
      <c r="AG48" s="211"/>
      <c r="AH48" s="211"/>
      <c r="AI48" s="211"/>
    </row>
    <row r="49" spans="2:35" x14ac:dyDescent="0.3">
      <c r="B49" s="222"/>
      <c r="C49" s="214"/>
      <c r="D49" s="214"/>
      <c r="E49" s="214"/>
      <c r="F49" s="214"/>
      <c r="G49" s="214"/>
      <c r="H49" s="214"/>
      <c r="I49" s="215"/>
      <c r="J49" s="210"/>
      <c r="K49" s="211"/>
      <c r="L49" s="211"/>
      <c r="M49" s="211"/>
      <c r="N49" s="211"/>
      <c r="O49" s="211"/>
      <c r="P49" s="211"/>
      <c r="Q49" s="211"/>
      <c r="R49" s="211"/>
      <c r="S49" s="212"/>
      <c r="T49" s="213"/>
      <c r="U49" s="214"/>
      <c r="V49" s="214"/>
      <c r="W49" s="214"/>
      <c r="X49" s="214"/>
      <c r="Y49" s="214"/>
      <c r="Z49" s="214"/>
      <c r="AA49" s="214"/>
      <c r="AB49" s="214"/>
      <c r="AC49" s="215"/>
      <c r="AD49" s="210"/>
      <c r="AE49" s="211"/>
      <c r="AF49" s="211"/>
      <c r="AG49" s="211"/>
      <c r="AH49" s="211"/>
      <c r="AI49" s="211"/>
    </row>
    <row r="50" spans="2:35" x14ac:dyDescent="0.3">
      <c r="B50" s="158" t="s">
        <v>13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60"/>
      <c r="AA50" s="207">
        <f>SUM(J47:S49,AD47:AI49)</f>
        <v>0</v>
      </c>
      <c r="AB50" s="208"/>
      <c r="AC50" s="208"/>
      <c r="AD50" s="208"/>
      <c r="AE50" s="208"/>
      <c r="AF50" s="208"/>
      <c r="AG50" s="208"/>
      <c r="AH50" s="208"/>
      <c r="AI50" s="209"/>
    </row>
    <row r="51" spans="2:35" ht="3" customHeight="1" x14ac:dyDescent="0.3"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5"/>
      <c r="AA51" s="66"/>
      <c r="AB51" s="67"/>
      <c r="AC51" s="67"/>
      <c r="AD51" s="67"/>
      <c r="AE51" s="67"/>
      <c r="AF51" s="67"/>
      <c r="AG51" s="67"/>
      <c r="AH51" s="67"/>
      <c r="AI51" s="68"/>
    </row>
    <row r="52" spans="2:35" ht="9.65" customHeight="1" x14ac:dyDescent="0.3">
      <c r="B52" s="223" t="s">
        <v>76</v>
      </c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5"/>
      <c r="AA52" s="229" t="s">
        <v>7</v>
      </c>
      <c r="AB52" s="230"/>
      <c r="AC52" s="230"/>
      <c r="AD52" s="230"/>
      <c r="AE52" s="230"/>
      <c r="AF52" s="230"/>
      <c r="AG52" s="230"/>
      <c r="AH52" s="230"/>
      <c r="AI52" s="231"/>
    </row>
    <row r="53" spans="2:35" ht="5.5" customHeight="1" x14ac:dyDescent="0.3">
      <c r="B53" s="226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8"/>
      <c r="AA53" s="232"/>
      <c r="AB53" s="233"/>
      <c r="AC53" s="233"/>
      <c r="AD53" s="233"/>
      <c r="AE53" s="233"/>
      <c r="AF53" s="233"/>
      <c r="AG53" s="233"/>
      <c r="AH53" s="233"/>
      <c r="AI53" s="234"/>
    </row>
    <row r="54" spans="2:35" ht="11.5" customHeight="1" x14ac:dyDescent="0.3">
      <c r="B54" s="216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8"/>
      <c r="AA54" s="219"/>
      <c r="AB54" s="220"/>
      <c r="AC54" s="220"/>
      <c r="AD54" s="220"/>
      <c r="AE54" s="220"/>
      <c r="AF54" s="220"/>
      <c r="AG54" s="220"/>
      <c r="AH54" s="220"/>
      <c r="AI54" s="221"/>
    </row>
    <row r="55" spans="2:35" ht="11.5" customHeight="1" x14ac:dyDescent="0.3">
      <c r="B55" s="216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8"/>
      <c r="AA55" s="219"/>
      <c r="AB55" s="220"/>
      <c r="AC55" s="220"/>
      <c r="AD55" s="220"/>
      <c r="AE55" s="220"/>
      <c r="AF55" s="220"/>
      <c r="AG55" s="220"/>
      <c r="AH55" s="220"/>
      <c r="AI55" s="221"/>
    </row>
    <row r="56" spans="2:35" ht="11.15" customHeight="1" x14ac:dyDescent="0.3">
      <c r="B56" s="216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8"/>
      <c r="AA56" s="219"/>
      <c r="AB56" s="220"/>
      <c r="AC56" s="220"/>
      <c r="AD56" s="220"/>
      <c r="AE56" s="220"/>
      <c r="AF56" s="220"/>
      <c r="AG56" s="220"/>
      <c r="AH56" s="220"/>
      <c r="AI56" s="221"/>
    </row>
    <row r="57" spans="2:35" x14ac:dyDescent="0.3">
      <c r="B57" s="158" t="s">
        <v>13</v>
      </c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60"/>
      <c r="AA57" s="171">
        <f>SUM(AA54:AI56)</f>
        <v>0</v>
      </c>
      <c r="AB57" s="172"/>
      <c r="AC57" s="172"/>
      <c r="AD57" s="172"/>
      <c r="AE57" s="172"/>
      <c r="AF57" s="172"/>
      <c r="AG57" s="172"/>
      <c r="AH57" s="172"/>
      <c r="AI57" s="173"/>
    </row>
    <row r="58" spans="2:35" ht="15.75" customHeight="1" x14ac:dyDescent="0.3">
      <c r="B58" s="169" t="s">
        <v>15</v>
      </c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  <c r="AA58" s="170">
        <f>SUM(AA41,AA43,AA33,AA50,AA57)</f>
        <v>0</v>
      </c>
      <c r="AB58" s="169"/>
      <c r="AC58" s="169"/>
      <c r="AD58" s="169"/>
      <c r="AE58" s="169"/>
      <c r="AF58" s="169"/>
      <c r="AG58" s="169"/>
      <c r="AH58" s="169"/>
      <c r="AI58" s="169"/>
    </row>
    <row r="59" spans="2:35" ht="4" customHeight="1" x14ac:dyDescent="0.3">
      <c r="B59" s="5"/>
      <c r="AI59" s="13"/>
    </row>
    <row r="60" spans="2:35" ht="15" customHeight="1" x14ac:dyDescent="0.3">
      <c r="B60" s="166" t="s">
        <v>22</v>
      </c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8"/>
    </row>
    <row r="61" spans="2:35" ht="12" customHeight="1" x14ac:dyDescent="0.3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</row>
    <row r="62" spans="2:35" ht="10" customHeight="1" x14ac:dyDescent="0.3"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</row>
    <row r="63" spans="2:35" ht="10" customHeight="1" x14ac:dyDescent="0.3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</row>
    <row r="64" spans="2:35" ht="2.5" customHeight="1" x14ac:dyDescent="0.3"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</row>
    <row r="65" spans="2:35" ht="25.5" customHeight="1" x14ac:dyDescent="0.3">
      <c r="B65" s="99" t="s">
        <v>101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69"/>
      <c r="Q65" s="69"/>
      <c r="R65" s="69"/>
      <c r="S65" s="99" t="s">
        <v>78</v>
      </c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</row>
    <row r="66" spans="2:35" ht="15" customHeight="1" x14ac:dyDescent="0.3">
      <c r="B66" s="79" t="s">
        <v>79</v>
      </c>
      <c r="C66" s="79"/>
      <c r="D66" s="79"/>
      <c r="E66" s="93" t="str">
        <f>+J8</f>
        <v/>
      </c>
      <c r="F66" s="94"/>
      <c r="G66" s="94"/>
      <c r="H66" s="94"/>
      <c r="I66" s="94"/>
      <c r="J66" s="94"/>
      <c r="K66" s="94"/>
      <c r="L66" s="94"/>
      <c r="M66" s="94"/>
      <c r="N66" s="94"/>
      <c r="O66" s="95"/>
      <c r="P66" s="69"/>
      <c r="Q66" s="69"/>
      <c r="R66" s="69"/>
      <c r="S66" s="96" t="s">
        <v>79</v>
      </c>
      <c r="T66" s="97"/>
      <c r="U66" s="97"/>
      <c r="V66" s="98"/>
      <c r="W66" s="93" t="s">
        <v>129</v>
      </c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5"/>
    </row>
    <row r="67" spans="2:35" ht="15" customHeight="1" x14ac:dyDescent="0.3">
      <c r="B67" s="96" t="s">
        <v>80</v>
      </c>
      <c r="C67" s="97"/>
      <c r="D67" s="98"/>
      <c r="E67" s="93" t="str">
        <f>+AA8</f>
        <v>Colaborador No Seleccionado</v>
      </c>
      <c r="F67" s="94"/>
      <c r="G67" s="94"/>
      <c r="H67" s="94"/>
      <c r="I67" s="94"/>
      <c r="J67" s="94"/>
      <c r="K67" s="94"/>
      <c r="L67" s="94"/>
      <c r="M67" s="94"/>
      <c r="N67" s="94"/>
      <c r="O67" s="95"/>
      <c r="P67" s="69"/>
      <c r="Q67" s="69"/>
      <c r="S67" s="96" t="s">
        <v>16</v>
      </c>
      <c r="T67" s="97"/>
      <c r="U67" s="97"/>
      <c r="V67" s="98"/>
      <c r="W67" s="93">
        <v>30400716</v>
      </c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5"/>
    </row>
    <row r="68" spans="2:35" x14ac:dyDescent="0.3"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</row>
  </sheetData>
  <sheetProtection formatCells="0"/>
  <mergeCells count="225">
    <mergeCell ref="B56:Z56"/>
    <mergeCell ref="B54:Z54"/>
    <mergeCell ref="AA56:AI56"/>
    <mergeCell ref="AA54:AI54"/>
    <mergeCell ref="AD47:AI47"/>
    <mergeCell ref="AD48:AI48"/>
    <mergeCell ref="AD49:AI49"/>
    <mergeCell ref="T49:AC49"/>
    <mergeCell ref="B49:I49"/>
    <mergeCell ref="J49:S49"/>
    <mergeCell ref="B52:Z53"/>
    <mergeCell ref="AA52:AI53"/>
    <mergeCell ref="AA55:AI55"/>
    <mergeCell ref="B55:Z55"/>
    <mergeCell ref="T47:AC47"/>
    <mergeCell ref="T48:AC48"/>
    <mergeCell ref="B48:I48"/>
    <mergeCell ref="J48:S48"/>
    <mergeCell ref="B50:Z50"/>
    <mergeCell ref="AA50:AI50"/>
    <mergeCell ref="J39:R39"/>
    <mergeCell ref="S39:Z39"/>
    <mergeCell ref="AA37:AI37"/>
    <mergeCell ref="B41:Z41"/>
    <mergeCell ref="J47:S47"/>
    <mergeCell ref="B46:I46"/>
    <mergeCell ref="AA39:AI39"/>
    <mergeCell ref="B44:AI44"/>
    <mergeCell ref="B42:AI42"/>
    <mergeCell ref="T46:AC46"/>
    <mergeCell ref="B47:I47"/>
    <mergeCell ref="B45:AI45"/>
    <mergeCell ref="J46:S46"/>
    <mergeCell ref="AD46:AI46"/>
    <mergeCell ref="C37:D37"/>
    <mergeCell ref="C38:D38"/>
    <mergeCell ref="S38:Z38"/>
    <mergeCell ref="L6:M6"/>
    <mergeCell ref="X12:AA12"/>
    <mergeCell ref="X14:AA14"/>
    <mergeCell ref="AB14:AI14"/>
    <mergeCell ref="X17:AA17"/>
    <mergeCell ref="B17:W17"/>
    <mergeCell ref="B35:AI35"/>
    <mergeCell ref="AA43:AI43"/>
    <mergeCell ref="C40:D40"/>
    <mergeCell ref="E40:I40"/>
    <mergeCell ref="J40:R40"/>
    <mergeCell ref="S40:Z40"/>
    <mergeCell ref="AA40:AI40"/>
    <mergeCell ref="H30:I30"/>
    <mergeCell ref="AA36:AI36"/>
    <mergeCell ref="AA41:AI41"/>
    <mergeCell ref="X16:AA16"/>
    <mergeCell ref="AB15:AI15"/>
    <mergeCell ref="M19:R19"/>
    <mergeCell ref="AB16:AI16"/>
    <mergeCell ref="P28:Q28"/>
    <mergeCell ref="R28:S28"/>
    <mergeCell ref="AA33:AI33"/>
    <mergeCell ref="H28:I28"/>
    <mergeCell ref="Z1:AE1"/>
    <mergeCell ref="AF1:AI3"/>
    <mergeCell ref="Z2:AE2"/>
    <mergeCell ref="Z3:AE3"/>
    <mergeCell ref="B1:Y3"/>
    <mergeCell ref="N5:O5"/>
    <mergeCell ref="J5:K5"/>
    <mergeCell ref="J8:W8"/>
    <mergeCell ref="X19:Y19"/>
    <mergeCell ref="L5:M5"/>
    <mergeCell ref="B5:I5"/>
    <mergeCell ref="J6:K6"/>
    <mergeCell ref="N6:O6"/>
    <mergeCell ref="O14:T14"/>
    <mergeCell ref="X8:Z8"/>
    <mergeCell ref="U13:W13"/>
    <mergeCell ref="M14:N14"/>
    <mergeCell ref="M16:N16"/>
    <mergeCell ref="O16:T16"/>
    <mergeCell ref="U16:W16"/>
    <mergeCell ref="B13:C13"/>
    <mergeCell ref="U14:W14"/>
    <mergeCell ref="B16:C16"/>
    <mergeCell ref="D16:H16"/>
    <mergeCell ref="AA58:AI58"/>
    <mergeCell ref="B57:Z57"/>
    <mergeCell ref="AA57:AI57"/>
    <mergeCell ref="L28:M28"/>
    <mergeCell ref="N28:O28"/>
    <mergeCell ref="P31:Q31"/>
    <mergeCell ref="R31:S31"/>
    <mergeCell ref="T31:U31"/>
    <mergeCell ref="H32:I32"/>
    <mergeCell ref="J32:K32"/>
    <mergeCell ref="L32:M32"/>
    <mergeCell ref="N32:O32"/>
    <mergeCell ref="Z28:AA28"/>
    <mergeCell ref="AH28:AI28"/>
    <mergeCell ref="V30:W30"/>
    <mergeCell ref="X30:Y30"/>
    <mergeCell ref="Z30:AA30"/>
    <mergeCell ref="AD30:AE30"/>
    <mergeCell ref="AF30:AG30"/>
    <mergeCell ref="AB30:AC30"/>
    <mergeCell ref="C39:D39"/>
    <mergeCell ref="J38:R38"/>
    <mergeCell ref="J31:K31"/>
    <mergeCell ref="L31:M31"/>
    <mergeCell ref="B68:X68"/>
    <mergeCell ref="M12:W12"/>
    <mergeCell ref="AB12:AI12"/>
    <mergeCell ref="B31:F31"/>
    <mergeCell ref="B32:F32"/>
    <mergeCell ref="B33:Z33"/>
    <mergeCell ref="B43:Z43"/>
    <mergeCell ref="V31:W31"/>
    <mergeCell ref="X31:Y31"/>
    <mergeCell ref="Z31:AA31"/>
    <mergeCell ref="AB31:AC31"/>
    <mergeCell ref="AD31:AE31"/>
    <mergeCell ref="AF31:AG31"/>
    <mergeCell ref="AH31:AI31"/>
    <mergeCell ref="B61:AI62"/>
    <mergeCell ref="M13:N13"/>
    <mergeCell ref="AA38:AI38"/>
    <mergeCell ref="AB32:AC32"/>
    <mergeCell ref="AD32:AE32"/>
    <mergeCell ref="AF32:AG32"/>
    <mergeCell ref="X32:Y32"/>
    <mergeCell ref="Z32:AA32"/>
    <mergeCell ref="B60:AI60"/>
    <mergeCell ref="B58:Z58"/>
    <mergeCell ref="T32:U32"/>
    <mergeCell ref="R30:S30"/>
    <mergeCell ref="T30:U30"/>
    <mergeCell ref="V32:W32"/>
    <mergeCell ref="N31:O31"/>
    <mergeCell ref="P32:Q32"/>
    <mergeCell ref="AB28:AC28"/>
    <mergeCell ref="AD28:AE28"/>
    <mergeCell ref="AB29:AC29"/>
    <mergeCell ref="AD29:AE29"/>
    <mergeCell ref="N29:O29"/>
    <mergeCell ref="P29:Q29"/>
    <mergeCell ref="R29:S29"/>
    <mergeCell ref="T29:U29"/>
    <mergeCell ref="B21:AI21"/>
    <mergeCell ref="X20:Y20"/>
    <mergeCell ref="B18:AI18"/>
    <mergeCell ref="B23:L23"/>
    <mergeCell ref="U20:W20"/>
    <mergeCell ref="B22:L22"/>
    <mergeCell ref="B25:AI25"/>
    <mergeCell ref="AF28:AG28"/>
    <mergeCell ref="P30:Q30"/>
    <mergeCell ref="V28:W28"/>
    <mergeCell ref="N30:O30"/>
    <mergeCell ref="V29:W29"/>
    <mergeCell ref="X29:Y29"/>
    <mergeCell ref="Z29:AA29"/>
    <mergeCell ref="T28:U28"/>
    <mergeCell ref="AF29:AG29"/>
    <mergeCell ref="AH29:AI29"/>
    <mergeCell ref="B29:F29"/>
    <mergeCell ref="H29:I29"/>
    <mergeCell ref="J29:K29"/>
    <mergeCell ref="L29:M29"/>
    <mergeCell ref="AH32:AI32"/>
    <mergeCell ref="H31:I31"/>
    <mergeCell ref="M22:AI22"/>
    <mergeCell ref="M23:AI23"/>
    <mergeCell ref="I20:J20"/>
    <mergeCell ref="AH30:AI30"/>
    <mergeCell ref="I14:L14"/>
    <mergeCell ref="B14:C14"/>
    <mergeCell ref="O15:T15"/>
    <mergeCell ref="U15:W15"/>
    <mergeCell ref="B19:G19"/>
    <mergeCell ref="H19:J19"/>
    <mergeCell ref="S19:W19"/>
    <mergeCell ref="X15:AA15"/>
    <mergeCell ref="L30:M30"/>
    <mergeCell ref="I16:L16"/>
    <mergeCell ref="B30:F30"/>
    <mergeCell ref="B28:F28"/>
    <mergeCell ref="B15:C15"/>
    <mergeCell ref="D15:H15"/>
    <mergeCell ref="I15:L15"/>
    <mergeCell ref="M15:N15"/>
    <mergeCell ref="B26:AI26"/>
    <mergeCell ref="S20:T20"/>
    <mergeCell ref="C36:D36"/>
    <mergeCell ref="X28:Y28"/>
    <mergeCell ref="B64:X64"/>
    <mergeCell ref="AA8:AI8"/>
    <mergeCell ref="E36:I36"/>
    <mergeCell ref="E37:I37"/>
    <mergeCell ref="E38:I38"/>
    <mergeCell ref="E39:I39"/>
    <mergeCell ref="J36:R36"/>
    <mergeCell ref="S36:Z36"/>
    <mergeCell ref="J37:R37"/>
    <mergeCell ref="S37:Z37"/>
    <mergeCell ref="B24:AI24"/>
    <mergeCell ref="D13:H13"/>
    <mergeCell ref="D14:H14"/>
    <mergeCell ref="B12:L12"/>
    <mergeCell ref="I13:L13"/>
    <mergeCell ref="AB13:AI13"/>
    <mergeCell ref="AB17:AI17"/>
    <mergeCell ref="O13:T13"/>
    <mergeCell ref="X13:AA13"/>
    <mergeCell ref="R32:S32"/>
    <mergeCell ref="J28:K28"/>
    <mergeCell ref="J30:K30"/>
    <mergeCell ref="E66:O66"/>
    <mergeCell ref="B67:D67"/>
    <mergeCell ref="E67:O67"/>
    <mergeCell ref="S66:V66"/>
    <mergeCell ref="S67:V67"/>
    <mergeCell ref="W66:AI66"/>
    <mergeCell ref="W67:AI67"/>
    <mergeCell ref="B65:O65"/>
    <mergeCell ref="S65:AI65"/>
  </mergeCells>
  <phoneticPr fontId="6" type="noConversion"/>
  <conditionalFormatting sqref="AA8:AI8">
    <cfRule type="cellIs" dxfId="1" priority="1" operator="equal">
      <formula>"Colaborador No Seleccionado"</formula>
    </cfRule>
  </conditionalFormatting>
  <dataValidations count="4">
    <dataValidation type="list" allowBlank="1" showInputMessage="1" showErrorMessage="1" sqref="J8:W8" xr:uid="{00000000-0002-0000-0000-000000000000}">
      <formula1>colab</formula1>
    </dataValidation>
    <dataValidation operator="greaterThanOrEqual" allowBlank="1" showInputMessage="1" showErrorMessage="1" sqref="N5:O5" xr:uid="{00000000-0002-0000-0000-000002000000}"/>
    <dataValidation type="list" allowBlank="1" showInputMessage="1" showErrorMessage="1" sqref="E37:I40" xr:uid="{00000000-0002-0000-0000-000008000000}">
      <formula1>"Carro,Moto"</formula1>
    </dataValidation>
    <dataValidation allowBlank="1" showDropDown="1" showInputMessage="1" showErrorMessage="1" sqref="I14:L16" xr:uid="{55420296-ADD4-41B5-9B14-0FDF09D310BB}"/>
  </dataValidations>
  <pageMargins left="0.39370078740157483" right="0.39370078740157483" top="0.39370078740157483" bottom="0.39370078740157483" header="0.31496062992125984" footer="0.31496062992125984"/>
  <pageSetup scale="85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J8" listFillRange="colab" r:id="rId5">
            <anchor moveWithCells="1">
              <from>
                <xdr:col>10</xdr:col>
                <xdr:colOff>0</xdr:colOff>
                <xdr:row>7</xdr:row>
                <xdr:rowOff>0</xdr:rowOff>
              </from>
              <to>
                <xdr:col>23</xdr:col>
                <xdr:colOff>152400</xdr:colOff>
                <xdr:row>8</xdr:row>
                <xdr:rowOff>82550</xdr:rowOff>
              </to>
            </anchor>
          </controlPr>
        </control>
      </mc:Choice>
      <mc:Fallback>
        <control shapeId="1026" r:id="rId4" name="Combo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9000000}">
          <x14:formula1>
            <xm:f>'1'!$L$1:$L$12</xm:f>
          </x14:formula1>
          <xm:sqref>L5:M5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E3EE-6E62-4BD1-B23C-B04C1D43D2B6}">
  <sheetPr codeName="Hoja2">
    <tabColor theme="3" tint="0.59999389629810485"/>
  </sheetPr>
  <dimension ref="A1:BK264"/>
  <sheetViews>
    <sheetView showGridLines="0" topLeftCell="A52" zoomScale="124" zoomScaleNormal="124" zoomScalePageLayoutView="140" workbookViewId="0">
      <selection activeCell="AB56" sqref="AB56:AJ56"/>
    </sheetView>
  </sheetViews>
  <sheetFormatPr baseColWidth="10" defaultColWidth="11.453125" defaultRowHeight="14.5" x14ac:dyDescent="0.3"/>
  <cols>
    <col min="1" max="1" width="2.453125" style="6" customWidth="1"/>
    <col min="2" max="3" width="3.453125" style="6" customWidth="1"/>
    <col min="4" max="4" width="2.453125" style="6" customWidth="1"/>
    <col min="5" max="5" width="1.81640625" style="6" customWidth="1"/>
    <col min="6" max="6" width="4" style="6" customWidth="1"/>
    <col min="7" max="7" width="4.453125" style="6" customWidth="1"/>
    <col min="8" max="8" width="1.54296875" style="6" customWidth="1"/>
    <col min="9" max="9" width="2.81640625" style="6" customWidth="1"/>
    <col min="10" max="10" width="6" style="6" customWidth="1"/>
    <col min="11" max="12" width="2.81640625" style="6" customWidth="1"/>
    <col min="13" max="13" width="3.7265625" style="6" customWidth="1"/>
    <col min="14" max="14" width="4.7265625" style="6" customWidth="1"/>
    <col min="15" max="17" width="2.81640625" style="6" customWidth="1"/>
    <col min="18" max="18" width="3.81640625" style="6" customWidth="1"/>
    <col min="19" max="20" width="2.81640625" style="6" customWidth="1"/>
    <col min="21" max="21" width="1.81640625" style="6" customWidth="1"/>
    <col min="22" max="22" width="3.81640625" style="6" customWidth="1"/>
    <col min="23" max="36" width="2.81640625" style="6" customWidth="1"/>
    <col min="37" max="37" width="16.81640625" style="23" hidden="1" customWidth="1"/>
    <col min="38" max="38" width="2.81640625" style="58" hidden="1" customWidth="1"/>
    <col min="39" max="39" width="9.453125" style="58" hidden="1" customWidth="1"/>
    <col min="40" max="42" width="2.81640625" style="58" hidden="1" customWidth="1"/>
    <col min="43" max="43" width="8.81640625" style="58" hidden="1" customWidth="1"/>
    <col min="44" max="51" width="2.81640625" style="58" hidden="1" customWidth="1"/>
    <col min="52" max="52" width="6.81640625" style="58" hidden="1" customWidth="1"/>
    <col min="53" max="63" width="2.81640625" style="58" hidden="1" customWidth="1"/>
    <col min="64" max="110" width="2.81640625" style="6" customWidth="1"/>
    <col min="111" max="16384" width="11.453125" style="6"/>
  </cols>
  <sheetData>
    <row r="1" spans="2:63" s="4" customFormat="1" ht="10" customHeight="1" x14ac:dyDescent="0.35">
      <c r="B1" s="179" t="s">
        <v>112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1"/>
      <c r="AA1" s="175" t="s">
        <v>2</v>
      </c>
      <c r="AB1" s="176"/>
      <c r="AC1" s="176"/>
      <c r="AD1" s="176"/>
      <c r="AE1" s="176"/>
      <c r="AF1" s="177"/>
      <c r="AG1" s="278"/>
      <c r="AH1" s="279"/>
      <c r="AI1" s="279"/>
      <c r="AJ1" s="280"/>
      <c r="AK1" s="23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</row>
    <row r="2" spans="2:63" s="4" customFormat="1" ht="10" customHeight="1" x14ac:dyDescent="0.35"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4"/>
      <c r="AA2" s="175" t="s">
        <v>119</v>
      </c>
      <c r="AB2" s="176"/>
      <c r="AC2" s="176"/>
      <c r="AD2" s="176"/>
      <c r="AE2" s="176"/>
      <c r="AF2" s="177"/>
      <c r="AG2" s="281"/>
      <c r="AH2" s="282"/>
      <c r="AI2" s="282"/>
      <c r="AJ2" s="283"/>
      <c r="AK2" s="23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</row>
    <row r="3" spans="2:63" s="4" customFormat="1" ht="10" customHeight="1" x14ac:dyDescent="0.35">
      <c r="B3" s="185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7"/>
      <c r="AA3" s="175" t="s">
        <v>120</v>
      </c>
      <c r="AB3" s="176"/>
      <c r="AC3" s="176"/>
      <c r="AD3" s="176"/>
      <c r="AE3" s="176"/>
      <c r="AF3" s="177"/>
      <c r="AG3" s="284"/>
      <c r="AH3" s="285"/>
      <c r="AI3" s="285"/>
      <c r="AJ3" s="286"/>
      <c r="AK3" s="23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</row>
    <row r="4" spans="2:63" s="4" customFormat="1" ht="6" customHeight="1" x14ac:dyDescent="0.35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10"/>
      <c r="Z4" s="10"/>
      <c r="AA4" s="10"/>
      <c r="AB4" s="10"/>
      <c r="AC4" s="10"/>
      <c r="AD4" s="10"/>
      <c r="AE4" s="11"/>
      <c r="AF4" s="11"/>
      <c r="AG4" s="11"/>
      <c r="AH4" s="11"/>
      <c r="AI4" s="11"/>
      <c r="AJ4" s="12"/>
      <c r="AK4" s="23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</row>
    <row r="5" spans="2:63" s="4" customFormat="1" ht="13" customHeight="1" x14ac:dyDescent="0.35">
      <c r="B5" s="193" t="s">
        <v>73</v>
      </c>
      <c r="C5" s="194"/>
      <c r="D5" s="194"/>
      <c r="E5" s="194"/>
      <c r="F5" s="194"/>
      <c r="G5" s="194"/>
      <c r="H5" s="194"/>
      <c r="I5" s="194"/>
      <c r="J5" s="195"/>
      <c r="K5" s="190">
        <v>22</v>
      </c>
      <c r="L5" s="190"/>
      <c r="M5" s="188" t="s">
        <v>41</v>
      </c>
      <c r="N5" s="189"/>
      <c r="O5" s="188">
        <v>2026</v>
      </c>
      <c r="P5" s="189"/>
      <c r="Q5" s="23"/>
      <c r="AE5" s="90" t="str" cm="1">
        <f t="array" ref="AE5:AI5">+ANTICIPO!S19:W19</f>
        <v>11:00 p.m</v>
      </c>
      <c r="AF5" s="59">
        <v>0</v>
      </c>
      <c r="AG5" s="59">
        <v>0</v>
      </c>
      <c r="AH5" s="59">
        <v>0</v>
      </c>
      <c r="AI5" s="59">
        <v>0</v>
      </c>
      <c r="AJ5" s="55"/>
      <c r="AK5" s="23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</row>
    <row r="6" spans="2:63" s="4" customFormat="1" ht="10" customHeight="1" x14ac:dyDescent="0.35">
      <c r="B6" s="39"/>
      <c r="C6" s="40"/>
      <c r="D6" s="40"/>
      <c r="E6" s="40"/>
      <c r="F6" s="40"/>
      <c r="G6" s="40"/>
      <c r="H6" s="40"/>
      <c r="I6" s="40"/>
      <c r="J6" s="40"/>
      <c r="K6" s="196" t="s">
        <v>26</v>
      </c>
      <c r="L6" s="196"/>
      <c r="M6" s="196" t="s">
        <v>27</v>
      </c>
      <c r="N6" s="196"/>
      <c r="O6" s="196" t="s">
        <v>28</v>
      </c>
      <c r="P6" s="196"/>
      <c r="Q6" s="23"/>
      <c r="AJ6" s="55"/>
      <c r="AK6" s="23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</row>
    <row r="7" spans="2:63" ht="3.65" customHeight="1" x14ac:dyDescent="0.3">
      <c r="B7" s="41"/>
      <c r="C7" s="42"/>
      <c r="D7" s="42"/>
      <c r="E7" s="42"/>
      <c r="F7" s="42"/>
      <c r="G7" s="42"/>
      <c r="H7" s="42"/>
      <c r="I7" s="42"/>
      <c r="J7" s="42"/>
      <c r="AJ7" s="18"/>
    </row>
    <row r="8" spans="2:63" ht="15" customHeight="1" x14ac:dyDescent="0.3">
      <c r="B8" s="85" t="s">
        <v>17</v>
      </c>
      <c r="C8" s="40"/>
      <c r="D8" s="40"/>
      <c r="E8" s="40"/>
      <c r="F8" s="40"/>
      <c r="G8" s="40"/>
      <c r="H8" s="40"/>
      <c r="I8" s="40"/>
      <c r="J8" s="40"/>
      <c r="K8" s="191" t="s">
        <v>95</v>
      </c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11" t="s">
        <v>61</v>
      </c>
      <c r="Z8" s="111"/>
      <c r="AA8" s="112"/>
      <c r="AB8" s="104">
        <f>IFERROR(VLOOKUP(K8,colaborador,2,FALSE),"Colaborador No Seleccionado")</f>
        <v>1053847201</v>
      </c>
      <c r="AC8" s="104"/>
      <c r="AD8" s="104"/>
      <c r="AE8" s="104"/>
      <c r="AF8" s="104"/>
      <c r="AG8" s="104"/>
      <c r="AH8" s="104"/>
      <c r="AI8" s="104"/>
      <c r="AJ8" s="104"/>
      <c r="AK8" s="57" t="str" cm="1">
        <f t="array" ref="AK8:AX8">+ANTICIPO!J8:W8</f>
        <v/>
      </c>
      <c r="AL8" s="58">
        <v>0</v>
      </c>
      <c r="AM8" s="58">
        <v>0</v>
      </c>
      <c r="AN8" s="58">
        <v>0</v>
      </c>
      <c r="AO8" s="58">
        <v>0</v>
      </c>
      <c r="AP8" s="58">
        <v>0</v>
      </c>
      <c r="AQ8" s="58">
        <v>0</v>
      </c>
      <c r="AR8" s="58">
        <v>0</v>
      </c>
      <c r="AS8" s="58">
        <v>0</v>
      </c>
      <c r="AT8" s="58">
        <v>0</v>
      </c>
      <c r="AU8" s="58">
        <v>0</v>
      </c>
      <c r="AV8" s="58">
        <v>0</v>
      </c>
      <c r="AW8" s="58">
        <v>0</v>
      </c>
      <c r="AX8" s="58">
        <v>0</v>
      </c>
    </row>
    <row r="9" spans="2:63" ht="8.15" customHeight="1" x14ac:dyDescent="0.3">
      <c r="B9" s="14"/>
      <c r="C9" s="15"/>
      <c r="D9" s="16"/>
      <c r="E9" s="16"/>
      <c r="F9" s="16"/>
      <c r="G9" s="17"/>
      <c r="H9" s="16"/>
      <c r="I9" s="16"/>
      <c r="J9" s="9"/>
      <c r="K9" s="16"/>
      <c r="L9" s="16"/>
      <c r="M9" s="16"/>
      <c r="N9" s="9"/>
      <c r="O9" s="16"/>
      <c r="P9" s="17"/>
      <c r="Q9" s="17"/>
      <c r="R9" s="15"/>
      <c r="S9" s="16"/>
      <c r="T9" s="16"/>
      <c r="U9" s="16"/>
      <c r="V9" s="17"/>
      <c r="W9" s="17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8"/>
    </row>
    <row r="10" spans="2:63" ht="4" customHeight="1" x14ac:dyDescent="0.3">
      <c r="B10" s="5"/>
      <c r="C10" s="7"/>
      <c r="G10" s="19"/>
      <c r="J10" s="8"/>
      <c r="N10" s="8"/>
      <c r="P10" s="19"/>
      <c r="Q10" s="19"/>
      <c r="R10" s="7"/>
      <c r="V10" s="19"/>
      <c r="W10" s="19"/>
      <c r="AJ10" s="13"/>
    </row>
    <row r="11" spans="2:63" s="38" customFormat="1" ht="11.15" customHeight="1" x14ac:dyDescent="0.35">
      <c r="B11" s="35" t="s">
        <v>18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7"/>
      <c r="AK11" s="23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</row>
    <row r="12" spans="2:63" ht="23.15" customHeight="1" x14ac:dyDescent="0.3">
      <c r="B12" s="113" t="s">
        <v>3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5"/>
      <c r="N12" s="154" t="s">
        <v>14</v>
      </c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5" t="s">
        <v>48</v>
      </c>
      <c r="Z12" s="114"/>
      <c r="AA12" s="114"/>
      <c r="AB12" s="115"/>
      <c r="AC12" s="155" t="s">
        <v>19</v>
      </c>
      <c r="AD12" s="156"/>
      <c r="AE12" s="156"/>
      <c r="AF12" s="156"/>
      <c r="AG12" s="156"/>
      <c r="AH12" s="156"/>
      <c r="AI12" s="156"/>
      <c r="AJ12" s="157"/>
      <c r="AM12" s="88"/>
      <c r="AQ12" s="88"/>
    </row>
    <row r="13" spans="2:63" ht="14.15" customHeight="1" x14ac:dyDescent="0.3">
      <c r="B13" s="106" cm="1">
        <f t="array" ref="B13:C13">+ANTICIPO!B13:C13</f>
        <v>0</v>
      </c>
      <c r="C13" s="107">
        <v>0</v>
      </c>
      <c r="D13" s="106" cm="1">
        <f t="array" ref="D13:H13">+ANTICIPO!D13:H13</f>
        <v>0</v>
      </c>
      <c r="E13" s="107">
        <v>0</v>
      </c>
      <c r="F13" s="107">
        <v>0</v>
      </c>
      <c r="G13" s="107">
        <v>0</v>
      </c>
      <c r="H13" s="107">
        <v>0</v>
      </c>
      <c r="I13" s="108"/>
      <c r="J13" s="106" cm="1">
        <f t="array" ref="J13:M13">+ANTICIPO!I13:L13</f>
        <v>0</v>
      </c>
      <c r="K13" s="107">
        <v>0</v>
      </c>
      <c r="L13" s="107">
        <v>0</v>
      </c>
      <c r="M13" s="107">
        <v>0</v>
      </c>
      <c r="N13" s="106" cm="1">
        <f t="array" ref="N13:O13">+ANTICIPO!M13:N13</f>
        <v>0</v>
      </c>
      <c r="O13" s="107">
        <v>0</v>
      </c>
      <c r="P13" s="106" cm="1">
        <f t="array" ref="P13:U13">+ANTICIPO!O13:T13</f>
        <v>0</v>
      </c>
      <c r="Q13" s="107">
        <v>0</v>
      </c>
      <c r="R13" s="107">
        <v>0</v>
      </c>
      <c r="S13" s="107">
        <v>0</v>
      </c>
      <c r="T13" s="107">
        <v>0</v>
      </c>
      <c r="U13" s="108">
        <v>0</v>
      </c>
      <c r="V13" s="106" cm="1">
        <f t="array" ref="V13:X13">+ANTICIPO!U13:W13</f>
        <v>0</v>
      </c>
      <c r="W13" s="107">
        <v>0</v>
      </c>
      <c r="X13" s="107">
        <v>0</v>
      </c>
      <c r="Y13" s="119" t="str">
        <f>IFERROR(DATE(V13,VLOOKUP(P13,meses,2,FALSE),N13)-DATE(J13,VLOOKUP(D13,meses,2,FALSE),B13)+1,"")</f>
        <v/>
      </c>
      <c r="Z13" s="120"/>
      <c r="AA13" s="120"/>
      <c r="AB13" s="121"/>
      <c r="AC13" s="106">
        <f>+AK13</f>
        <v>0</v>
      </c>
      <c r="AD13" s="107"/>
      <c r="AE13" s="107"/>
      <c r="AF13" s="107"/>
      <c r="AG13" s="107"/>
      <c r="AH13" s="107"/>
      <c r="AI13" s="107"/>
      <c r="AJ13" s="108"/>
      <c r="AK13" s="57" cm="1">
        <f t="array" ref="AK13:AR13">+ANTICIPO!AB13:AI13</f>
        <v>0</v>
      </c>
      <c r="AL13" s="58">
        <v>0</v>
      </c>
      <c r="AM13" s="58">
        <v>0</v>
      </c>
      <c r="AN13" s="58">
        <v>0</v>
      </c>
      <c r="AO13" s="58">
        <v>0</v>
      </c>
      <c r="AP13" s="58">
        <v>0</v>
      </c>
      <c r="AQ13" s="58">
        <v>0</v>
      </c>
      <c r="AR13" s="58">
        <v>0</v>
      </c>
    </row>
    <row r="14" spans="2:63" ht="14.15" customHeight="1" x14ac:dyDescent="0.3">
      <c r="B14" s="254" cm="1">
        <f t="array" ref="B14:C14">+ANTICIPO!B14:C14</f>
        <v>0</v>
      </c>
      <c r="C14" s="255">
        <v>0</v>
      </c>
      <c r="D14" s="254" cm="1">
        <f t="array" ref="D14:H14">+ANTICIPO!D14:H14</f>
        <v>0</v>
      </c>
      <c r="E14" s="255">
        <v>0</v>
      </c>
      <c r="F14" s="255">
        <v>0</v>
      </c>
      <c r="G14" s="255">
        <v>0</v>
      </c>
      <c r="H14" s="255">
        <v>0</v>
      </c>
      <c r="I14" s="256"/>
      <c r="J14" s="254" cm="1">
        <f t="array" ref="J14:M14">+ANTICIPO!I14:L14</f>
        <v>0</v>
      </c>
      <c r="K14" s="255">
        <v>0</v>
      </c>
      <c r="L14" s="255">
        <v>0</v>
      </c>
      <c r="M14" s="255">
        <v>0</v>
      </c>
      <c r="N14" s="254" cm="1">
        <f t="array" ref="N14:O14">+ANTICIPO!M14:N14</f>
        <v>0</v>
      </c>
      <c r="O14" s="255">
        <v>0</v>
      </c>
      <c r="P14" s="254" cm="1">
        <f t="array" ref="P14:U14">+ANTICIPO!O14:T14</f>
        <v>0</v>
      </c>
      <c r="Q14" s="255">
        <v>0</v>
      </c>
      <c r="R14" s="255">
        <v>0</v>
      </c>
      <c r="S14" s="255">
        <v>0</v>
      </c>
      <c r="T14" s="255">
        <v>0</v>
      </c>
      <c r="U14" s="256">
        <v>0</v>
      </c>
      <c r="V14" s="254" cm="1">
        <f t="array" ref="V14:X14">+ANTICIPO!U14:W14</f>
        <v>0</v>
      </c>
      <c r="W14" s="255">
        <v>0</v>
      </c>
      <c r="X14" s="255">
        <v>0</v>
      </c>
      <c r="Y14" s="275" t="str">
        <f>IFERROR(DATE(V14,VLOOKUP(P14,meses,2,FALSE),N14)-DATE(J14,VLOOKUP(D14,meses,2,FALSE),B14)+1,"")</f>
        <v/>
      </c>
      <c r="Z14" s="276"/>
      <c r="AA14" s="276"/>
      <c r="AB14" s="277"/>
      <c r="AC14" s="254">
        <f t="shared" ref="AC14:AC16" si="0">+AK14</f>
        <v>0</v>
      </c>
      <c r="AD14" s="255"/>
      <c r="AE14" s="255"/>
      <c r="AF14" s="255"/>
      <c r="AG14" s="255"/>
      <c r="AH14" s="255"/>
      <c r="AI14" s="255"/>
      <c r="AJ14" s="256"/>
      <c r="AK14" s="57" cm="1">
        <f t="array" ref="AK14:AR14">+ANTICIPO!AB14:AI14</f>
        <v>0</v>
      </c>
      <c r="AL14" s="58">
        <v>0</v>
      </c>
      <c r="AM14" s="58">
        <v>0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</row>
    <row r="15" spans="2:63" ht="14.15" customHeight="1" x14ac:dyDescent="0.3">
      <c r="B15" s="254" cm="1">
        <f t="array" ref="B15:C15">+ANTICIPO!B15:C15</f>
        <v>0</v>
      </c>
      <c r="C15" s="255">
        <v>0</v>
      </c>
      <c r="D15" s="254" cm="1">
        <f t="array" ref="D15:H15">+ANTICIPO!D15:H15</f>
        <v>0</v>
      </c>
      <c r="E15" s="255">
        <v>0</v>
      </c>
      <c r="F15" s="255">
        <v>0</v>
      </c>
      <c r="G15" s="255">
        <v>0</v>
      </c>
      <c r="H15" s="255">
        <v>0</v>
      </c>
      <c r="I15" s="256"/>
      <c r="J15" s="254" cm="1">
        <f t="array" ref="J15:M15">+ANTICIPO!I15:L15</f>
        <v>0</v>
      </c>
      <c r="K15" s="255">
        <v>0</v>
      </c>
      <c r="L15" s="255">
        <v>0</v>
      </c>
      <c r="M15" s="255">
        <v>0</v>
      </c>
      <c r="N15" s="254" cm="1">
        <f t="array" ref="N15:O15">+ANTICIPO!M15:N15</f>
        <v>0</v>
      </c>
      <c r="O15" s="255">
        <v>0</v>
      </c>
      <c r="P15" s="254" cm="1">
        <f t="array" ref="P15:U15">+ANTICIPO!O15:T15</f>
        <v>0</v>
      </c>
      <c r="Q15" s="255">
        <v>0</v>
      </c>
      <c r="R15" s="255">
        <v>0</v>
      </c>
      <c r="S15" s="255">
        <v>0</v>
      </c>
      <c r="T15" s="255">
        <v>0</v>
      </c>
      <c r="U15" s="256">
        <v>0</v>
      </c>
      <c r="V15" s="254" cm="1">
        <f t="array" ref="V15:X15">+ANTICIPO!U15:W15</f>
        <v>0</v>
      </c>
      <c r="W15" s="255">
        <v>0</v>
      </c>
      <c r="X15" s="255">
        <v>0</v>
      </c>
      <c r="Y15" s="275" t="str">
        <f>IFERROR(DATE(V15,VLOOKUP(P15,meses,2,FALSE),N15)-DATE(J15,VLOOKUP(D15,meses,2,FALSE),B15)+1,"")</f>
        <v/>
      </c>
      <c r="Z15" s="276"/>
      <c r="AA15" s="276"/>
      <c r="AB15" s="277"/>
      <c r="AC15" s="254">
        <f t="shared" si="0"/>
        <v>0</v>
      </c>
      <c r="AD15" s="255"/>
      <c r="AE15" s="255"/>
      <c r="AF15" s="255"/>
      <c r="AG15" s="255"/>
      <c r="AH15" s="255"/>
      <c r="AI15" s="255"/>
      <c r="AJ15" s="256"/>
      <c r="AK15" s="57" cm="1">
        <f t="array" ref="AK15:AR15">+ANTICIPO!AB15:AI15</f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</v>
      </c>
    </row>
    <row r="16" spans="2:63" ht="14.15" customHeight="1" x14ac:dyDescent="0.3">
      <c r="B16" s="254" cm="1">
        <f t="array" ref="B16:C16">+ANTICIPO!B16:C16</f>
        <v>0</v>
      </c>
      <c r="C16" s="255">
        <v>0</v>
      </c>
      <c r="D16" s="254" cm="1">
        <f t="array" ref="D16:H16">+ANTICIPO!D16:H16</f>
        <v>0</v>
      </c>
      <c r="E16" s="255">
        <v>0</v>
      </c>
      <c r="F16" s="255">
        <v>0</v>
      </c>
      <c r="G16" s="255">
        <v>0</v>
      </c>
      <c r="H16" s="255">
        <v>0</v>
      </c>
      <c r="I16" s="256"/>
      <c r="J16" s="254" cm="1">
        <f t="array" ref="J16:M16">+ANTICIPO!I16:L16</f>
        <v>0</v>
      </c>
      <c r="K16" s="255">
        <v>0</v>
      </c>
      <c r="L16" s="255">
        <v>0</v>
      </c>
      <c r="M16" s="255">
        <v>0</v>
      </c>
      <c r="N16" s="254" cm="1">
        <f t="array" ref="N16:O16">+ANTICIPO!M16:N16</f>
        <v>0</v>
      </c>
      <c r="O16" s="255">
        <v>0</v>
      </c>
      <c r="P16" s="254" cm="1">
        <f t="array" ref="P16:U16">+ANTICIPO!O16:T16</f>
        <v>0</v>
      </c>
      <c r="Q16" s="255">
        <v>0</v>
      </c>
      <c r="R16" s="255">
        <v>0</v>
      </c>
      <c r="S16" s="255">
        <v>0</v>
      </c>
      <c r="T16" s="255">
        <v>0</v>
      </c>
      <c r="U16" s="256">
        <v>0</v>
      </c>
      <c r="V16" s="254" cm="1">
        <f t="array" ref="V16:X16">+ANTICIPO!U16:W16</f>
        <v>0</v>
      </c>
      <c r="W16" s="255">
        <v>0</v>
      </c>
      <c r="X16" s="255">
        <v>0</v>
      </c>
      <c r="Y16" s="275" t="str">
        <f>IFERROR(DATE(V16,VLOOKUP(P16,meses,2,FALSE),N16)-DATE(J16,VLOOKUP(D16,meses,2,FALSE),B16)+1,"")</f>
        <v/>
      </c>
      <c r="Z16" s="276"/>
      <c r="AA16" s="276"/>
      <c r="AB16" s="277"/>
      <c r="AC16" s="254">
        <f t="shared" si="0"/>
        <v>0</v>
      </c>
      <c r="AD16" s="255"/>
      <c r="AE16" s="255"/>
      <c r="AF16" s="255"/>
      <c r="AG16" s="255"/>
      <c r="AH16" s="255"/>
      <c r="AI16" s="255"/>
      <c r="AJ16" s="256"/>
      <c r="AK16" s="57" cm="1">
        <f t="array" ref="AK16:AR16">+ANTICIPO!AB16:AI16</f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</row>
    <row r="17" spans="2:59" ht="14.15" customHeight="1" x14ac:dyDescent="0.3">
      <c r="B17" s="101" t="s">
        <v>34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102"/>
      <c r="Y17" s="197">
        <f>SUM(Y13:AB16)</f>
        <v>0</v>
      </c>
      <c r="Z17" s="198"/>
      <c r="AA17" s="198"/>
      <c r="AB17" s="199"/>
      <c r="AC17" s="116"/>
      <c r="AD17" s="117"/>
      <c r="AE17" s="117"/>
      <c r="AF17" s="117"/>
      <c r="AG17" s="117"/>
      <c r="AH17" s="117"/>
      <c r="AI17" s="117"/>
      <c r="AJ17" s="118"/>
      <c r="AK17" s="57"/>
    </row>
    <row r="18" spans="2:59" ht="3" customHeight="1" x14ac:dyDescent="0.3"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3"/>
    </row>
    <row r="19" spans="2:59" ht="24.75" customHeight="1" x14ac:dyDescent="0.3">
      <c r="B19" s="127" t="s">
        <v>99</v>
      </c>
      <c r="C19" s="128"/>
      <c r="D19" s="128"/>
      <c r="E19" s="128"/>
      <c r="F19" s="128"/>
      <c r="G19" s="128"/>
      <c r="H19" s="128"/>
      <c r="I19" s="130" t="str">
        <f>+AM19</f>
        <v>10:30 a.m.</v>
      </c>
      <c r="J19" s="130"/>
      <c r="K19" s="130"/>
      <c r="N19" s="128" t="s">
        <v>105</v>
      </c>
      <c r="O19" s="128"/>
      <c r="P19" s="128"/>
      <c r="Q19" s="128"/>
      <c r="R19" s="128"/>
      <c r="S19" s="128"/>
      <c r="T19" s="130" t="str">
        <f>+AE5</f>
        <v>11:00 p.m</v>
      </c>
      <c r="U19" s="131"/>
      <c r="V19" s="131"/>
      <c r="W19" s="131"/>
      <c r="X19" s="131"/>
      <c r="Y19" s="192"/>
      <c r="Z19" s="192"/>
      <c r="AA19" s="8"/>
      <c r="AB19" s="8"/>
      <c r="AC19" s="8"/>
      <c r="AD19" s="8"/>
      <c r="AE19" s="8"/>
      <c r="AF19" s="8"/>
      <c r="AG19" s="8"/>
      <c r="AH19" s="8"/>
      <c r="AI19" s="8"/>
      <c r="AJ19" s="24"/>
      <c r="AM19" s="87" t="str" cm="1">
        <f t="array" ref="AM19:AO19">+ANTICIPO!H19:J19</f>
        <v>10:30 a.m.</v>
      </c>
      <c r="AN19" s="58">
        <v>0</v>
      </c>
      <c r="AO19" s="58">
        <v>0</v>
      </c>
      <c r="AZ19" s="88"/>
    </row>
    <row r="20" spans="2:59" ht="15" customHeight="1" x14ac:dyDescent="0.3">
      <c r="B20" s="54"/>
      <c r="C20" s="43"/>
      <c r="D20" s="43"/>
      <c r="E20" s="44"/>
      <c r="G20" s="45"/>
      <c r="H20" s="125"/>
      <c r="I20" s="125"/>
      <c r="J20" s="125"/>
      <c r="K20" s="125"/>
      <c r="L20" s="57" t="str" cm="1">
        <f t="array" ref="L20">+ANTICIPO!H19:H19</f>
        <v>10:30 a.m.</v>
      </c>
      <c r="M20" s="58"/>
      <c r="N20" s="58" cm="1">
        <f t="array" ref="N20:O20">+ANTICIPO!I19:J19</f>
        <v>0</v>
      </c>
      <c r="O20" s="58">
        <v>0</v>
      </c>
      <c r="T20" s="89"/>
      <c r="U20" s="84"/>
      <c r="V20" s="257"/>
      <c r="W20" s="257"/>
      <c r="X20" s="257"/>
      <c r="Y20" s="125"/>
      <c r="Z20" s="125"/>
      <c r="AA20" s="72" t="str" cm="1">
        <f t="array" ref="AA20:AB20">+ANTICIPO!S19:T19</f>
        <v>11:00 p.m</v>
      </c>
      <c r="AB20" s="72">
        <v>0</v>
      </c>
      <c r="AC20" s="72" cm="1">
        <f t="array" ref="AC20:AE20">+ANTICIPO!U19:W19</f>
        <v>0</v>
      </c>
      <c r="AD20" s="72">
        <v>0</v>
      </c>
      <c r="AE20" s="72">
        <v>0</v>
      </c>
      <c r="AF20" s="72" cm="1">
        <f t="array" ref="AF20:AG20">+ANTICIPO!X19:Y19</f>
        <v>0</v>
      </c>
      <c r="AG20" s="72">
        <v>0</v>
      </c>
      <c r="AH20" s="72"/>
      <c r="AI20" s="8"/>
      <c r="AJ20" s="24"/>
      <c r="AN20" s="61"/>
      <c r="AO20" s="61"/>
      <c r="AP20" s="61"/>
      <c r="AQ20" s="61"/>
    </row>
    <row r="21" spans="2:59" ht="3" customHeight="1" x14ac:dyDescent="0.3">
      <c r="B21" s="138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40"/>
    </row>
    <row r="22" spans="2:59" ht="16" customHeight="1" x14ac:dyDescent="0.3">
      <c r="B22" s="249" t="s">
        <v>20</v>
      </c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1"/>
      <c r="N22" s="124">
        <f>+AK22</f>
        <v>0</v>
      </c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3"/>
      <c r="AK22" s="57" cm="1">
        <f t="array" ref="AK22:BG22">+ANTICIPO!M22:AI22</f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0</v>
      </c>
      <c r="AR22" s="58">
        <v>0</v>
      </c>
      <c r="AS22" s="58">
        <v>0</v>
      </c>
      <c r="AT22" s="58">
        <v>0</v>
      </c>
      <c r="AU22" s="58">
        <v>0</v>
      </c>
      <c r="AV22" s="58">
        <v>0</v>
      </c>
      <c r="AW22" s="58">
        <v>0</v>
      </c>
      <c r="AX22" s="58">
        <v>0</v>
      </c>
      <c r="AY22" s="58">
        <v>0</v>
      </c>
      <c r="AZ22" s="58">
        <v>0</v>
      </c>
      <c r="BA22" s="58">
        <v>0</v>
      </c>
      <c r="BB22" s="58">
        <v>0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</row>
    <row r="23" spans="2:59" ht="17.149999999999999" customHeight="1" x14ac:dyDescent="0.3">
      <c r="B23" s="249" t="s">
        <v>21</v>
      </c>
      <c r="C23" s="250"/>
      <c r="D23" s="250"/>
      <c r="E23" s="250"/>
      <c r="F23" s="250"/>
      <c r="G23" s="250"/>
      <c r="H23" s="250"/>
      <c r="I23" s="250"/>
      <c r="J23" s="250"/>
      <c r="K23" s="250"/>
      <c r="L23" s="250"/>
      <c r="M23" s="251"/>
      <c r="N23" s="293">
        <f>+AK23</f>
        <v>0</v>
      </c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57" cm="1">
        <f t="array" ref="AK23:BG23">+ANTICIPO!M23:AI23</f>
        <v>0</v>
      </c>
      <c r="AL23" s="58">
        <v>0</v>
      </c>
      <c r="AM23" s="58">
        <v>0</v>
      </c>
      <c r="AN23" s="58">
        <v>0</v>
      </c>
      <c r="AO23" s="58">
        <v>0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</v>
      </c>
      <c r="AW23" s="58">
        <v>0</v>
      </c>
      <c r="AX23" s="58">
        <v>0</v>
      </c>
      <c r="AY23" s="58">
        <v>0</v>
      </c>
      <c r="AZ23" s="58">
        <v>0</v>
      </c>
      <c r="BA23" s="58">
        <v>0</v>
      </c>
      <c r="BB23" s="58">
        <v>0</v>
      </c>
      <c r="BC23" s="58">
        <v>0</v>
      </c>
      <c r="BD23" s="58">
        <v>0</v>
      </c>
      <c r="BE23" s="58">
        <v>0</v>
      </c>
      <c r="BF23" s="58">
        <v>0</v>
      </c>
      <c r="BG23" s="58">
        <v>0</v>
      </c>
    </row>
    <row r="24" spans="2:59" ht="5.5" customHeight="1" x14ac:dyDescent="0.3">
      <c r="B24" s="110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2"/>
    </row>
    <row r="25" spans="2:59" ht="11.15" customHeight="1" x14ac:dyDescent="0.35">
      <c r="B25" s="147" t="s">
        <v>74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57" cm="1">
        <f t="array" ref="AK25:AT25">+ANTICIPO!J47:S47</f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0</v>
      </c>
      <c r="AQ25" s="58">
        <v>0</v>
      </c>
      <c r="AR25" s="58">
        <v>0</v>
      </c>
      <c r="AS25" s="58">
        <v>0</v>
      </c>
      <c r="AT25" s="58">
        <v>0</v>
      </c>
    </row>
    <row r="26" spans="2:59" x14ac:dyDescent="0.3">
      <c r="B26" s="70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258" t="s">
        <v>84</v>
      </c>
      <c r="AB26" s="258"/>
      <c r="AC26" s="258"/>
      <c r="AD26" s="258"/>
      <c r="AE26" s="258"/>
      <c r="AF26" s="258" t="s">
        <v>85</v>
      </c>
      <c r="AG26" s="258"/>
      <c r="AH26" s="258"/>
      <c r="AI26" s="258"/>
      <c r="AJ26" s="258"/>
      <c r="AK26" s="57" cm="1">
        <f t="array" ref="AK26:AT26">+ANTICIPO!J47:S47</f>
        <v>0</v>
      </c>
      <c r="AL26" s="58">
        <v>0</v>
      </c>
      <c r="AM26" s="58">
        <v>0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</v>
      </c>
    </row>
    <row r="27" spans="2:59" ht="14.15" customHeight="1" x14ac:dyDescent="0.3">
      <c r="B27" s="260" t="s">
        <v>81</v>
      </c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2"/>
      <c r="AA27" s="259">
        <f>+AK27</f>
        <v>0</v>
      </c>
      <c r="AB27" s="259"/>
      <c r="AC27" s="259"/>
      <c r="AD27" s="259"/>
      <c r="AE27" s="259"/>
      <c r="AF27" s="274">
        <f>+AA27</f>
        <v>0</v>
      </c>
      <c r="AG27" s="274"/>
      <c r="AH27" s="274"/>
      <c r="AI27" s="274"/>
      <c r="AJ27" s="274"/>
      <c r="AK27" s="57" cm="1">
        <f t="array" ref="AK27:AS27">+ANTICIPO!AA41:AI41</f>
        <v>0</v>
      </c>
      <c r="AL27" s="58">
        <v>0</v>
      </c>
      <c r="AM27" s="58">
        <v>0</v>
      </c>
      <c r="AN27" s="58">
        <v>0</v>
      </c>
      <c r="AO27" s="58">
        <v>0</v>
      </c>
      <c r="AP27" s="58">
        <v>0</v>
      </c>
      <c r="AQ27" s="58">
        <v>0</v>
      </c>
      <c r="AR27" s="58">
        <v>0</v>
      </c>
      <c r="AS27" s="58">
        <v>0</v>
      </c>
    </row>
    <row r="28" spans="2:59" ht="14.15" customHeight="1" x14ac:dyDescent="0.3">
      <c r="B28" s="260" t="s">
        <v>89</v>
      </c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2"/>
      <c r="AA28" s="259"/>
      <c r="AB28" s="259"/>
      <c r="AC28" s="259"/>
      <c r="AD28" s="259"/>
      <c r="AE28" s="259"/>
      <c r="AF28" s="274"/>
      <c r="AG28" s="274"/>
      <c r="AH28" s="274"/>
      <c r="AI28" s="274"/>
      <c r="AJ28" s="274"/>
      <c r="AK28" s="57" cm="1">
        <f t="array" ref="AK28:AS28">+ANTICIPO!AA43:AI43</f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0</v>
      </c>
      <c r="AR28" s="58">
        <v>0</v>
      </c>
      <c r="AS28" s="58">
        <v>0</v>
      </c>
    </row>
    <row r="29" spans="2:59" ht="4.5" customHeight="1" x14ac:dyDescent="0.3">
      <c r="B29" s="101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102"/>
      <c r="AK29" s="57"/>
    </row>
    <row r="30" spans="2:59" ht="14.15" customHeight="1" x14ac:dyDescent="0.3">
      <c r="B30" s="137" t="s">
        <v>75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</row>
    <row r="31" spans="2:59" x14ac:dyDescent="0.3">
      <c r="B31" s="101" t="s">
        <v>82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58" t="s">
        <v>84</v>
      </c>
      <c r="AB31" s="258"/>
      <c r="AC31" s="258"/>
      <c r="AD31" s="258"/>
      <c r="AE31" s="258"/>
      <c r="AF31" s="258" t="s">
        <v>85</v>
      </c>
      <c r="AG31" s="258"/>
      <c r="AH31" s="258"/>
      <c r="AI31" s="258"/>
      <c r="AJ31" s="258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</row>
    <row r="32" spans="2:59" ht="14.15" customHeight="1" x14ac:dyDescent="0.3">
      <c r="B32" s="222">
        <f>+AK32</f>
        <v>0</v>
      </c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  <c r="Z32" s="215"/>
      <c r="AA32" s="273">
        <f>+Z62</f>
        <v>0</v>
      </c>
      <c r="AB32" s="273"/>
      <c r="AC32" s="273"/>
      <c r="AD32" s="273"/>
      <c r="AE32" s="273"/>
      <c r="AF32" s="210">
        <v>76000</v>
      </c>
      <c r="AG32" s="211"/>
      <c r="AH32" s="211"/>
      <c r="AI32" s="211"/>
      <c r="AJ32" s="212"/>
      <c r="AK32" s="57" cm="1">
        <f t="array" ref="AK32:AR32">+ANTICIPO!B47:I47</f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</v>
      </c>
      <c r="AT32" s="58" cm="1">
        <f t="array" ref="AT32:BC32">+ANTICIPO!T47:AC47</f>
        <v>0</v>
      </c>
      <c r="AU32" s="58">
        <v>0</v>
      </c>
      <c r="AV32" s="58">
        <v>0</v>
      </c>
      <c r="AW32" s="58">
        <v>0</v>
      </c>
      <c r="AX32" s="58">
        <v>0</v>
      </c>
      <c r="AY32" s="58">
        <v>0</v>
      </c>
      <c r="AZ32" s="58">
        <v>0</v>
      </c>
      <c r="BA32" s="58">
        <v>0</v>
      </c>
      <c r="BB32" s="58">
        <v>0</v>
      </c>
      <c r="BC32" s="58">
        <v>0</v>
      </c>
    </row>
    <row r="33" spans="1:56" ht="14.15" customHeight="1" x14ac:dyDescent="0.3">
      <c r="A33" s="77"/>
      <c r="B33" s="300">
        <f>+AK35</f>
        <v>0</v>
      </c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2"/>
      <c r="AA33" s="273">
        <f>+AK33</f>
        <v>0</v>
      </c>
      <c r="AB33" s="273"/>
      <c r="AC33" s="273"/>
      <c r="AD33" s="273"/>
      <c r="AE33" s="273"/>
      <c r="AF33" s="210">
        <v>70000</v>
      </c>
      <c r="AG33" s="211"/>
      <c r="AH33" s="211"/>
      <c r="AI33" s="211"/>
      <c r="AJ33" s="212"/>
      <c r="AK33" s="78" cm="1">
        <f t="array" ref="AK33:AP33">+ANTICIPO!AD47:AI47</f>
        <v>0</v>
      </c>
      <c r="AL33" s="76">
        <v>0</v>
      </c>
      <c r="AM33" s="58">
        <v>0</v>
      </c>
      <c r="AN33" s="58">
        <v>0</v>
      </c>
      <c r="AO33" s="58">
        <v>0</v>
      </c>
      <c r="AP33" s="58">
        <v>0</v>
      </c>
      <c r="AT33" s="58" cm="1">
        <f t="array" ref="AT33:BC33">+ANTICIPO!T48:AC48</f>
        <v>0</v>
      </c>
      <c r="AU33" s="58">
        <v>0</v>
      </c>
      <c r="AV33" s="58">
        <v>0</v>
      </c>
      <c r="AW33" s="58">
        <v>0</v>
      </c>
      <c r="AX33" s="58">
        <v>0</v>
      </c>
      <c r="AY33" s="58">
        <v>0</v>
      </c>
      <c r="AZ33" s="58">
        <v>0</v>
      </c>
      <c r="BA33" s="58">
        <v>0</v>
      </c>
      <c r="BB33" s="58">
        <v>0</v>
      </c>
      <c r="BC33" s="58">
        <v>0</v>
      </c>
    </row>
    <row r="34" spans="1:56" ht="14.15" customHeight="1" x14ac:dyDescent="0.3">
      <c r="B34" s="222">
        <f>+AK34</f>
        <v>0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5"/>
      <c r="AA34" s="273">
        <f>+AT34</f>
        <v>0</v>
      </c>
      <c r="AB34" s="273"/>
      <c r="AC34" s="273"/>
      <c r="AD34" s="273"/>
      <c r="AE34" s="273"/>
      <c r="AF34" s="210">
        <f t="shared" ref="AF34:AF37" si="1">+AA34</f>
        <v>0</v>
      </c>
      <c r="AG34" s="211"/>
      <c r="AH34" s="211"/>
      <c r="AI34" s="211"/>
      <c r="AJ34" s="212"/>
      <c r="AK34" s="57" cm="1">
        <f t="array" ref="AK34:AR34">+ANTICIPO!B48:I48</f>
        <v>0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</v>
      </c>
      <c r="AR34" s="58">
        <v>0</v>
      </c>
      <c r="AT34" s="58" cm="1">
        <f t="array" ref="AT34:BC34">+ANTICIPO!J48:S48</f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</v>
      </c>
      <c r="AZ34" s="58">
        <v>0</v>
      </c>
      <c r="BA34" s="58">
        <v>0</v>
      </c>
      <c r="BB34" s="58">
        <v>0</v>
      </c>
      <c r="BC34" s="58">
        <v>0</v>
      </c>
    </row>
    <row r="35" spans="1:56" ht="14.15" customHeight="1" x14ac:dyDescent="0.3">
      <c r="B35" s="222">
        <f>+AK37</f>
        <v>0</v>
      </c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5"/>
      <c r="AA35" s="273">
        <f t="shared" ref="AA35" si="2">+Z66</f>
        <v>0</v>
      </c>
      <c r="AB35" s="273"/>
      <c r="AC35" s="273"/>
      <c r="AD35" s="273"/>
      <c r="AE35" s="273"/>
      <c r="AF35" s="210">
        <f t="shared" si="1"/>
        <v>0</v>
      </c>
      <c r="AG35" s="211"/>
      <c r="AH35" s="211"/>
      <c r="AI35" s="211"/>
      <c r="AJ35" s="212"/>
      <c r="AK35" s="75" cm="1">
        <f t="array" ref="AK35:AT35">+ANTICIPO!T47:AC47</f>
        <v>0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</v>
      </c>
      <c r="AU35" s="58" cm="1">
        <f t="array" ref="AU35:BD35">+ANTICIPO!J48:S48</f>
        <v>0</v>
      </c>
      <c r="AV35" s="58">
        <v>0</v>
      </c>
      <c r="AW35" s="58">
        <v>0</v>
      </c>
      <c r="AX35" s="58">
        <v>0</v>
      </c>
      <c r="AY35" s="58">
        <v>0</v>
      </c>
      <c r="AZ35" s="58">
        <v>0</v>
      </c>
      <c r="BA35" s="58">
        <v>0</v>
      </c>
      <c r="BB35" s="58">
        <v>0</v>
      </c>
      <c r="BC35" s="58">
        <v>0</v>
      </c>
      <c r="BD35" s="58">
        <v>0</v>
      </c>
    </row>
    <row r="36" spans="1:56" ht="14.15" customHeight="1" x14ac:dyDescent="0.3">
      <c r="B36" s="222">
        <f>+AK36</f>
        <v>0</v>
      </c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214"/>
      <c r="W36" s="214"/>
      <c r="X36" s="214"/>
      <c r="Y36" s="214"/>
      <c r="Z36" s="215"/>
      <c r="AA36" s="273">
        <f>+AK64</f>
        <v>0</v>
      </c>
      <c r="AB36" s="273"/>
      <c r="AC36" s="273"/>
      <c r="AD36" s="273"/>
      <c r="AE36" s="273"/>
      <c r="AF36" s="210">
        <f t="shared" si="1"/>
        <v>0</v>
      </c>
      <c r="AG36" s="211"/>
      <c r="AH36" s="211"/>
      <c r="AI36" s="211"/>
      <c r="AJ36" s="212"/>
      <c r="AK36" s="57" cm="1">
        <f t="array" ref="AK36:AR36">+ANTICIPO!B49:I49</f>
        <v>0</v>
      </c>
      <c r="AL36" s="58">
        <v>0</v>
      </c>
      <c r="AM36" s="58">
        <v>0</v>
      </c>
      <c r="AN36" s="58">
        <v>0</v>
      </c>
      <c r="AO36" s="58">
        <v>0</v>
      </c>
      <c r="AP36" s="58">
        <v>0</v>
      </c>
      <c r="AQ36" s="58">
        <v>0</v>
      </c>
      <c r="AR36" s="58">
        <v>0</v>
      </c>
      <c r="AU36" s="58" cm="1">
        <f t="array" ref="AU36:BD36">+ANTICIPO!J49:S49</f>
        <v>0</v>
      </c>
      <c r="AV36" s="58">
        <v>0</v>
      </c>
      <c r="AW36" s="58">
        <v>0</v>
      </c>
      <c r="AX36" s="58">
        <v>0</v>
      </c>
      <c r="AY36" s="58">
        <v>0</v>
      </c>
      <c r="AZ36" s="58">
        <v>0</v>
      </c>
      <c r="BA36" s="58">
        <v>0</v>
      </c>
      <c r="BB36" s="58">
        <v>0</v>
      </c>
      <c r="BC36" s="58">
        <v>0</v>
      </c>
      <c r="BD36" s="58">
        <v>0</v>
      </c>
    </row>
    <row r="37" spans="1:56" ht="14.15" customHeight="1" x14ac:dyDescent="0.3">
      <c r="B37" s="222">
        <f>+AK65</f>
        <v>0</v>
      </c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4"/>
      <c r="Y37" s="214"/>
      <c r="Z37" s="215"/>
      <c r="AA37" s="294">
        <f>+AK66</f>
        <v>0</v>
      </c>
      <c r="AB37" s="294"/>
      <c r="AC37" s="294"/>
      <c r="AD37" s="294"/>
      <c r="AE37" s="294"/>
      <c r="AF37" s="210">
        <f t="shared" si="1"/>
        <v>0</v>
      </c>
      <c r="AG37" s="211"/>
      <c r="AH37" s="211"/>
      <c r="AI37" s="211"/>
      <c r="AJ37" s="212"/>
      <c r="AK37" s="57" cm="1">
        <f t="array" ref="AK37:AT37">+ANTICIPO!T48:AC48</f>
        <v>0</v>
      </c>
      <c r="AL37" s="58">
        <v>0</v>
      </c>
      <c r="AM37" s="58">
        <v>0</v>
      </c>
      <c r="AN37" s="58">
        <v>0</v>
      </c>
      <c r="AO37" s="58">
        <v>0</v>
      </c>
      <c r="AP37" s="58">
        <v>0</v>
      </c>
      <c r="AQ37" s="58">
        <v>0</v>
      </c>
      <c r="AR37" s="58">
        <v>0</v>
      </c>
      <c r="AS37" s="58">
        <v>0</v>
      </c>
      <c r="AT37" s="58">
        <v>0</v>
      </c>
    </row>
    <row r="38" spans="1:56" ht="14.15" customHeight="1" x14ac:dyDescent="0.3">
      <c r="B38" s="298" t="s">
        <v>86</v>
      </c>
      <c r="C38" s="299"/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5">
        <f>+AK38</f>
        <v>0</v>
      </c>
      <c r="AB38" s="295"/>
      <c r="AC38" s="295"/>
      <c r="AD38" s="295"/>
      <c r="AE38" s="295"/>
      <c r="AF38" s="296">
        <f>SUM(AF32+AF33+AF34+AF35+AF36+AF37)</f>
        <v>146000</v>
      </c>
      <c r="AG38" s="297"/>
      <c r="AH38" s="297"/>
      <c r="AI38" s="297"/>
      <c r="AJ38" s="297"/>
      <c r="AK38" s="57" cm="1">
        <f t="array" ref="AK38:AS38">+ANTICIPO!AA50:AI50</f>
        <v>0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</row>
    <row r="39" spans="1:56" ht="14.15" customHeight="1" x14ac:dyDescent="0.3">
      <c r="B39" s="303" t="s">
        <v>87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57" cm="1">
        <f t="array" ref="AK39:AP39">+ANTICIPO!AD47:AI47</f>
        <v>0</v>
      </c>
      <c r="AL39" s="58">
        <v>0</v>
      </c>
      <c r="AM39" s="58">
        <v>0</v>
      </c>
      <c r="AN39" s="58">
        <v>0</v>
      </c>
      <c r="AO39" s="58">
        <v>0</v>
      </c>
      <c r="AP39" s="58">
        <v>0</v>
      </c>
    </row>
    <row r="40" spans="1:56" ht="11.5" customHeight="1" x14ac:dyDescent="0.3">
      <c r="B40" s="216">
        <f>+AK56</f>
        <v>0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8"/>
      <c r="AA40" s="246">
        <f>+AK59</f>
        <v>0</v>
      </c>
      <c r="AB40" s="246"/>
      <c r="AC40" s="246"/>
      <c r="AD40" s="246"/>
      <c r="AE40" s="246"/>
      <c r="AF40" s="235">
        <f>+AA40</f>
        <v>0</v>
      </c>
      <c r="AG40" s="235"/>
      <c r="AH40" s="235"/>
      <c r="AI40" s="235"/>
      <c r="AJ40" s="235"/>
      <c r="AK40" s="57" cm="1">
        <f t="array" ref="AK40:AP40">+ANTICIPO!AD49:AI49</f>
        <v>0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</row>
    <row r="41" spans="1:56" ht="11.5" customHeight="1" x14ac:dyDescent="0.3">
      <c r="B41" s="216">
        <f>+AK53</f>
        <v>0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8"/>
      <c r="AA41" s="246">
        <f>+AK41</f>
        <v>0</v>
      </c>
      <c r="AB41" s="246">
        <f>+AK50</f>
        <v>0</v>
      </c>
      <c r="AC41" s="246"/>
      <c r="AD41" s="246"/>
      <c r="AE41" s="246"/>
      <c r="AF41" s="235">
        <f>+AB41</f>
        <v>0</v>
      </c>
      <c r="AG41" s="235"/>
      <c r="AH41" s="235"/>
      <c r="AI41" s="235"/>
      <c r="AJ41" s="235"/>
      <c r="AK41" s="57" cm="1">
        <f t="array" ref="AK41:AS41">+ANTICIPO!AA55:AI55</f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0</v>
      </c>
      <c r="AQ41" s="58">
        <v>0</v>
      </c>
      <c r="AR41" s="58">
        <v>0</v>
      </c>
      <c r="AS41" s="58">
        <v>0</v>
      </c>
    </row>
    <row r="42" spans="1:56" ht="11.15" customHeight="1" x14ac:dyDescent="0.3">
      <c r="B42" s="216">
        <f>+AK49</f>
        <v>0</v>
      </c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8"/>
      <c r="AA42" s="246">
        <f>+AK42</f>
        <v>0</v>
      </c>
      <c r="AB42" s="246">
        <f>+AK57</f>
        <v>0</v>
      </c>
      <c r="AC42" s="246"/>
      <c r="AD42" s="246"/>
      <c r="AE42" s="246"/>
      <c r="AF42" s="235">
        <f>+AB42</f>
        <v>0</v>
      </c>
      <c r="AG42" s="235"/>
      <c r="AH42" s="235"/>
      <c r="AI42" s="235"/>
      <c r="AJ42" s="235"/>
      <c r="AK42" s="57" cm="1">
        <f t="array" ref="AK42:AS42">+ANTICIPO!AA56:AI56</f>
        <v>0</v>
      </c>
      <c r="AL42" s="58">
        <v>0</v>
      </c>
      <c r="AM42" s="58">
        <v>0</v>
      </c>
      <c r="AN42" s="58">
        <v>0</v>
      </c>
      <c r="AO42" s="58">
        <v>0</v>
      </c>
      <c r="AP42" s="58">
        <v>0</v>
      </c>
      <c r="AQ42" s="58">
        <v>0</v>
      </c>
      <c r="AR42" s="58">
        <v>0</v>
      </c>
      <c r="AS42" s="58">
        <v>0</v>
      </c>
    </row>
    <row r="43" spans="1:56" ht="11.15" customHeight="1" x14ac:dyDescent="0.3">
      <c r="B43" s="216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8"/>
      <c r="AA43" s="247"/>
      <c r="AB43" s="247"/>
      <c r="AC43" s="247"/>
      <c r="AD43" s="247"/>
      <c r="AE43" s="247"/>
      <c r="AF43" s="236"/>
      <c r="AG43" s="236"/>
      <c r="AH43" s="236"/>
      <c r="AI43" s="236"/>
      <c r="AJ43" s="236"/>
      <c r="AK43" s="57" cm="1">
        <f t="array" ref="AK43:AT43">+ANTICIPO!J48:S48</f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</row>
    <row r="44" spans="1:56" ht="11.15" customHeight="1" x14ac:dyDescent="0.3">
      <c r="B44" s="216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8"/>
      <c r="AA44" s="247"/>
      <c r="AB44" s="247"/>
      <c r="AC44" s="247"/>
      <c r="AD44" s="247"/>
      <c r="AE44" s="247"/>
      <c r="AF44" s="236"/>
      <c r="AG44" s="236"/>
      <c r="AH44" s="236"/>
      <c r="AI44" s="236"/>
      <c r="AJ44" s="236"/>
      <c r="AK44" s="57"/>
    </row>
    <row r="45" spans="1:56" x14ac:dyDescent="0.3">
      <c r="B45" s="248" t="s">
        <v>88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37">
        <f>+AK45</f>
        <v>0</v>
      </c>
      <c r="AB45" s="237"/>
      <c r="AC45" s="237"/>
      <c r="AD45" s="237"/>
      <c r="AE45" s="237"/>
      <c r="AF45" s="237">
        <f>SUM(AF40:AJ44)</f>
        <v>0</v>
      </c>
      <c r="AG45" s="237"/>
      <c r="AH45" s="237"/>
      <c r="AI45" s="237"/>
      <c r="AJ45" s="237"/>
      <c r="AK45" s="57" cm="1">
        <f t="array" ref="AK45:AS45">+ANTICIPO!AA57:AI57</f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</row>
    <row r="46" spans="1:56" x14ac:dyDescent="0.3">
      <c r="B46" s="288" t="s">
        <v>103</v>
      </c>
      <c r="C46" s="288"/>
      <c r="D46" s="288"/>
      <c r="E46" s="288"/>
      <c r="F46" s="288"/>
      <c r="G46" s="288"/>
      <c r="H46" s="288"/>
      <c r="I46" s="288"/>
      <c r="J46" s="288"/>
      <c r="K46" s="288"/>
      <c r="L46" s="288"/>
      <c r="M46" s="288"/>
      <c r="N46" s="288"/>
      <c r="O46" s="288"/>
      <c r="P46" s="288"/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57"/>
    </row>
    <row r="47" spans="1:56" ht="18" customHeight="1" x14ac:dyDescent="0.3">
      <c r="B47" s="287" t="s">
        <v>104</v>
      </c>
      <c r="C47" s="287"/>
      <c r="D47" s="287"/>
      <c r="E47" s="287"/>
      <c r="F47" s="287"/>
      <c r="G47" s="287"/>
      <c r="H47" s="287"/>
      <c r="I47" s="287"/>
      <c r="J47" s="105"/>
      <c r="K47" s="105"/>
      <c r="L47" s="289" t="s">
        <v>102</v>
      </c>
      <c r="M47" s="289"/>
      <c r="N47" s="289"/>
      <c r="O47" s="289"/>
      <c r="P47" s="289"/>
      <c r="Q47" s="105"/>
      <c r="R47" s="105"/>
      <c r="S47" s="290"/>
      <c r="T47" s="291"/>
      <c r="U47" s="291"/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2"/>
      <c r="AK47" s="57" cm="1">
        <f t="array" ref="AK47:AP47">+ANTICIPO!AD54:AI54</f>
        <v>0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</row>
    <row r="48" spans="1:56" ht="13.5" customHeight="1" x14ac:dyDescent="0.3">
      <c r="B48" s="243" t="s">
        <v>7</v>
      </c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5"/>
      <c r="AF48" s="242"/>
      <c r="AG48" s="242"/>
      <c r="AH48" s="242"/>
      <c r="AI48" s="242"/>
      <c r="AJ48" s="242"/>
      <c r="AK48" s="57"/>
    </row>
    <row r="49" spans="2:61" ht="15" customHeight="1" x14ac:dyDescent="0.3">
      <c r="B49" s="166" t="s">
        <v>22</v>
      </c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57" cm="1">
        <f t="array" ref="AK49:BI49">+ANTICIPO!B56:Z56</f>
        <v>0</v>
      </c>
      <c r="AL49" s="58">
        <v>0</v>
      </c>
      <c r="AM49" s="58">
        <v>0</v>
      </c>
      <c r="AN49" s="58">
        <v>0</v>
      </c>
      <c r="AO49" s="58">
        <v>0</v>
      </c>
      <c r="AP49" s="58">
        <v>0</v>
      </c>
      <c r="AQ49" s="58">
        <v>0</v>
      </c>
      <c r="AR49" s="58">
        <v>0</v>
      </c>
      <c r="AS49" s="58">
        <v>0</v>
      </c>
      <c r="AT49" s="58">
        <v>0</v>
      </c>
      <c r="AU49" s="58">
        <v>0</v>
      </c>
      <c r="AV49" s="58">
        <v>0</v>
      </c>
      <c r="AW49" s="58">
        <v>0</v>
      </c>
      <c r="AX49" s="58">
        <v>0</v>
      </c>
      <c r="AY49" s="58">
        <v>0</v>
      </c>
      <c r="AZ49" s="58">
        <v>0</v>
      </c>
      <c r="BA49" s="58">
        <v>0</v>
      </c>
      <c r="BB49" s="58">
        <v>0</v>
      </c>
      <c r="BC49" s="58">
        <v>0</v>
      </c>
      <c r="BD49" s="58">
        <v>0</v>
      </c>
      <c r="BE49" s="58">
        <v>0</v>
      </c>
      <c r="BF49" s="58">
        <v>0</v>
      </c>
      <c r="BG49" s="58">
        <v>0</v>
      </c>
      <c r="BH49" s="58">
        <v>0</v>
      </c>
      <c r="BI49" s="58">
        <v>0</v>
      </c>
    </row>
    <row r="50" spans="2:61" ht="12" customHeight="1" x14ac:dyDescent="0.3"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57" cm="1">
        <f t="array" ref="AK50:AS50">+ANTICIPO!AA55:AI55</f>
        <v>0</v>
      </c>
      <c r="AL50" s="58">
        <v>0</v>
      </c>
      <c r="AM50" s="58">
        <v>0</v>
      </c>
      <c r="AN50" s="58">
        <v>0</v>
      </c>
      <c r="AO50" s="58">
        <v>0</v>
      </c>
      <c r="AP50" s="58">
        <v>0</v>
      </c>
      <c r="AQ50" s="58">
        <v>0</v>
      </c>
      <c r="AR50" s="58">
        <v>0</v>
      </c>
      <c r="AS50" s="58">
        <v>0</v>
      </c>
    </row>
    <row r="51" spans="2:61" ht="18.649999999999999" customHeight="1" x14ac:dyDescent="0.3"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57" cm="1">
        <f t="array" ref="AK51:AS51">+ANTICIPO!AA54:AI54</f>
        <v>0</v>
      </c>
      <c r="AL51" s="58">
        <v>0</v>
      </c>
      <c r="AM51" s="58">
        <v>0</v>
      </c>
      <c r="AN51" s="58">
        <v>0</v>
      </c>
      <c r="AO51" s="58">
        <v>0</v>
      </c>
      <c r="AP51" s="58">
        <v>0</v>
      </c>
      <c r="AQ51" s="58">
        <v>0</v>
      </c>
      <c r="AR51" s="58">
        <v>0</v>
      </c>
      <c r="AS51" s="58">
        <v>0</v>
      </c>
    </row>
    <row r="52" spans="2:61" ht="17.149999999999999" customHeight="1" x14ac:dyDescent="0.3">
      <c r="B52" s="263" t="s">
        <v>90</v>
      </c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4">
        <f>AA38+AA45</f>
        <v>0</v>
      </c>
      <c r="AC52" s="265"/>
      <c r="AD52" s="265"/>
      <c r="AE52" s="265"/>
      <c r="AF52" s="265"/>
      <c r="AG52" s="265"/>
      <c r="AH52" s="265"/>
      <c r="AI52" s="265"/>
      <c r="AJ52" s="265"/>
      <c r="AK52" s="57" cm="1">
        <f t="array" ref="AK52:AS52">+ANTICIPO!AA50:AI50+ANTICIPO!AA43:AI43+ANTICIPO!AA57:AI57+ANTICIPO!AA41:AI41</f>
        <v>0</v>
      </c>
      <c r="AL52" s="58">
        <v>0</v>
      </c>
      <c r="AM52" s="58">
        <v>0</v>
      </c>
      <c r="AN52" s="58">
        <v>0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</row>
    <row r="53" spans="2:61" x14ac:dyDescent="0.3">
      <c r="B53" s="263" t="s">
        <v>91</v>
      </c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  <c r="P53" s="263"/>
      <c r="Q53" s="263"/>
      <c r="R53" s="263"/>
      <c r="S53" s="263"/>
      <c r="T53" s="263"/>
      <c r="U53" s="263"/>
      <c r="V53" s="263"/>
      <c r="W53" s="263"/>
      <c r="X53" s="263"/>
      <c r="Y53" s="263"/>
      <c r="Z53" s="263"/>
      <c r="AA53" s="263"/>
      <c r="AB53" s="269">
        <f>AF38+AF45</f>
        <v>146000</v>
      </c>
      <c r="AC53" s="270"/>
      <c r="AD53" s="270"/>
      <c r="AE53" s="270"/>
      <c r="AF53" s="270"/>
      <c r="AG53" s="270"/>
      <c r="AH53" s="270"/>
      <c r="AI53" s="270"/>
      <c r="AJ53" s="270"/>
      <c r="AK53" s="57" cm="1">
        <f t="array" ref="AK53:BI53">+ANTICIPO!B55:Z55</f>
        <v>0</v>
      </c>
      <c r="AL53" s="58">
        <v>0</v>
      </c>
      <c r="AM53" s="58">
        <v>0</v>
      </c>
      <c r="AN53" s="58">
        <v>0</v>
      </c>
      <c r="AO53" s="58">
        <v>0</v>
      </c>
      <c r="AP53" s="58">
        <v>0</v>
      </c>
      <c r="AQ53" s="58">
        <v>0</v>
      </c>
      <c r="AR53" s="58">
        <v>0</v>
      </c>
      <c r="AS53" s="58">
        <v>0</v>
      </c>
      <c r="AT53" s="58">
        <v>0</v>
      </c>
      <c r="AU53" s="58">
        <v>0</v>
      </c>
      <c r="AV53" s="58">
        <v>0</v>
      </c>
      <c r="AW53" s="58">
        <v>0</v>
      </c>
      <c r="AX53" s="58">
        <v>0</v>
      </c>
      <c r="AY53" s="58">
        <v>0</v>
      </c>
      <c r="AZ53" s="58">
        <v>0</v>
      </c>
      <c r="BA53" s="58">
        <v>0</v>
      </c>
      <c r="BB53" s="58">
        <v>0</v>
      </c>
      <c r="BC53" s="58">
        <v>0</v>
      </c>
      <c r="BD53" s="58">
        <v>0</v>
      </c>
      <c r="BE53" s="58">
        <v>0</v>
      </c>
      <c r="BF53" s="58">
        <v>0</v>
      </c>
      <c r="BG53" s="58">
        <v>0</v>
      </c>
      <c r="BH53" s="58">
        <v>0</v>
      </c>
      <c r="BI53" s="58">
        <v>0</v>
      </c>
    </row>
    <row r="54" spans="2:61" ht="15.65" customHeight="1" x14ac:dyDescent="0.3">
      <c r="B54" s="238" t="str">
        <f>IF(AB54&gt;=0,"VALOR A REINTEGRAR A LA FUNDACIÓN","VALOR A REINTEGRAR AL FUNCIONARIO")</f>
        <v>VALOR A REINTEGRAR AL FUNCIONARIO</v>
      </c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40">
        <f>AB52-AB53</f>
        <v>-146000</v>
      </c>
      <c r="AC54" s="241"/>
      <c r="AD54" s="241"/>
      <c r="AE54" s="241"/>
      <c r="AF54" s="241"/>
      <c r="AG54" s="241"/>
      <c r="AH54" s="241"/>
      <c r="AI54" s="241"/>
      <c r="AJ54" s="241"/>
      <c r="AK54" s="57"/>
    </row>
    <row r="55" spans="2:61" x14ac:dyDescent="0.3">
      <c r="B55" s="263" t="s">
        <v>93</v>
      </c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40"/>
      <c r="AC55" s="241"/>
      <c r="AD55" s="241"/>
      <c r="AE55" s="241"/>
      <c r="AF55" s="241"/>
      <c r="AG55" s="241"/>
      <c r="AH55" s="241"/>
      <c r="AI55" s="241"/>
      <c r="AJ55" s="241"/>
      <c r="AK55" s="57"/>
    </row>
    <row r="56" spans="2:61" ht="20.5" customHeight="1" x14ac:dyDescent="0.3">
      <c r="B56" s="266" t="str">
        <f>IF(AB56&gt;=0,"VALOR NETO A REINTEGRAR A LA FUNDACIÓN","VALOR NETO A REINTEGRAR AL FUNCIONARIO")</f>
        <v>VALOR NETO A REINTEGRAR AL FUNCIONARIO</v>
      </c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67"/>
      <c r="AB56" s="268">
        <f>AB54-AB55</f>
        <v>-146000</v>
      </c>
      <c r="AC56" s="268"/>
      <c r="AD56" s="268"/>
      <c r="AE56" s="268"/>
      <c r="AF56" s="268"/>
      <c r="AG56" s="268"/>
      <c r="AH56" s="268"/>
      <c r="AI56" s="268"/>
      <c r="AJ56" s="268"/>
      <c r="AK56" s="57" cm="1">
        <f t="array" ref="AK56:BI56">+ANTICIPO!B54:Z54</f>
        <v>0</v>
      </c>
      <c r="AL56" s="58">
        <v>0</v>
      </c>
      <c r="AM56" s="58">
        <v>0</v>
      </c>
      <c r="AN56" s="58">
        <v>0</v>
      </c>
      <c r="AO56" s="58">
        <v>0</v>
      </c>
      <c r="AP56" s="58">
        <v>0</v>
      </c>
      <c r="AQ56" s="58">
        <v>0</v>
      </c>
      <c r="AR56" s="58">
        <v>0</v>
      </c>
      <c r="AS56" s="58">
        <v>0</v>
      </c>
      <c r="AT56" s="58">
        <v>0</v>
      </c>
      <c r="AU56" s="58">
        <v>0</v>
      </c>
      <c r="AV56" s="58">
        <v>0</v>
      </c>
      <c r="AW56" s="58">
        <v>0</v>
      </c>
      <c r="AX56" s="58">
        <v>0</v>
      </c>
      <c r="AY56" s="58">
        <v>0</v>
      </c>
      <c r="AZ56" s="58">
        <v>0</v>
      </c>
      <c r="BA56" s="58">
        <v>0</v>
      </c>
      <c r="BB56" s="58">
        <v>0</v>
      </c>
      <c r="BC56" s="58">
        <v>0</v>
      </c>
      <c r="BD56" s="58">
        <v>0</v>
      </c>
      <c r="BE56" s="58">
        <v>0</v>
      </c>
      <c r="BF56" s="58">
        <v>0</v>
      </c>
      <c r="BG56" s="58">
        <v>0</v>
      </c>
      <c r="BH56" s="58">
        <v>0</v>
      </c>
      <c r="BI56" s="58">
        <v>0</v>
      </c>
    </row>
    <row r="57" spans="2:61" ht="24" customHeight="1" x14ac:dyDescent="0.3">
      <c r="B57" s="271" t="s">
        <v>92</v>
      </c>
      <c r="C57" s="272"/>
      <c r="D57" s="272"/>
      <c r="E57" s="272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272"/>
      <c r="R57" s="272"/>
      <c r="S57" s="272"/>
      <c r="T57" s="272"/>
      <c r="U57" s="272"/>
      <c r="V57" s="272"/>
      <c r="W57" s="272"/>
      <c r="X57" s="272"/>
      <c r="Y57" s="272"/>
      <c r="Z57" s="272"/>
      <c r="AA57" s="272"/>
      <c r="AB57" s="272"/>
      <c r="AC57" s="272"/>
      <c r="AD57" s="272"/>
      <c r="AE57" s="272"/>
      <c r="AF57" s="272"/>
      <c r="AG57" s="272"/>
      <c r="AH57" s="272"/>
      <c r="AI57" s="272"/>
      <c r="AJ57" s="272"/>
      <c r="AK57" s="57" cm="1">
        <f t="array" ref="AK57:AS57">+ANTICIPO!AA56:AI56</f>
        <v>0</v>
      </c>
      <c r="AL57" s="58">
        <v>0</v>
      </c>
      <c r="AM57" s="58">
        <v>0</v>
      </c>
      <c r="AN57" s="58">
        <v>0</v>
      </c>
      <c r="AO57" s="58">
        <v>0</v>
      </c>
      <c r="AP57" s="58">
        <v>0</v>
      </c>
      <c r="AQ57" s="58">
        <v>0</v>
      </c>
      <c r="AR57" s="58">
        <v>0</v>
      </c>
      <c r="AS57" s="58">
        <v>0</v>
      </c>
    </row>
    <row r="58" spans="2:61" ht="9" customHeight="1" x14ac:dyDescent="0.3">
      <c r="B58" s="73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57"/>
    </row>
    <row r="59" spans="2:61" ht="33.65" customHeight="1" x14ac:dyDescent="0.3">
      <c r="B59" s="99" t="s">
        <v>94</v>
      </c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69"/>
      <c r="R59" s="69"/>
      <c r="S59" s="69"/>
      <c r="T59" s="99" t="s">
        <v>78</v>
      </c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57" cm="1">
        <f t="array" ref="AK59:AS59">+ANTICIPO!AA54:AI54</f>
        <v>0</v>
      </c>
      <c r="AL59" s="58">
        <v>0</v>
      </c>
      <c r="AM59" s="58">
        <v>0</v>
      </c>
      <c r="AN59" s="58">
        <v>0</v>
      </c>
      <c r="AO59" s="58">
        <v>0</v>
      </c>
      <c r="AP59" s="58">
        <v>0</v>
      </c>
      <c r="AQ59" s="58">
        <v>0</v>
      </c>
      <c r="AR59" s="58">
        <v>0</v>
      </c>
      <c r="AS59" s="58">
        <v>0</v>
      </c>
    </row>
    <row r="60" spans="2:61" ht="18.649999999999999" customHeight="1" x14ac:dyDescent="0.3">
      <c r="B60" s="96" t="s">
        <v>79</v>
      </c>
      <c r="C60" s="97"/>
      <c r="D60" s="97"/>
      <c r="E60" s="98"/>
      <c r="F60" s="93" t="str">
        <f>+J63</f>
        <v/>
      </c>
      <c r="G60" s="94"/>
      <c r="H60" s="94"/>
      <c r="I60" s="94"/>
      <c r="J60" s="94"/>
      <c r="K60" s="94"/>
      <c r="L60" s="94"/>
      <c r="M60" s="94"/>
      <c r="N60" s="94"/>
      <c r="O60" s="94"/>
      <c r="P60" s="95"/>
      <c r="Q60" s="69"/>
      <c r="R60" s="69"/>
      <c r="S60" s="69"/>
      <c r="T60" s="96" t="s">
        <v>79</v>
      </c>
      <c r="U60" s="97"/>
      <c r="V60" s="97"/>
      <c r="W60" s="98"/>
      <c r="X60" s="93" t="str">
        <f>+AK61</f>
        <v>Constanza Orrego Gómez</v>
      </c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5"/>
    </row>
    <row r="61" spans="2:61" ht="18" customHeight="1" x14ac:dyDescent="0.3">
      <c r="B61" s="96" t="s">
        <v>80</v>
      </c>
      <c r="C61" s="97"/>
      <c r="D61" s="97"/>
      <c r="E61" s="98"/>
      <c r="F61" s="93" t="str">
        <f>+K65</f>
        <v>Colaborador No Seleccionado</v>
      </c>
      <c r="G61" s="94"/>
      <c r="H61" s="94"/>
      <c r="I61" s="94"/>
      <c r="J61" s="94"/>
      <c r="K61" s="94"/>
      <c r="L61" s="94"/>
      <c r="M61" s="94"/>
      <c r="N61" s="94"/>
      <c r="O61" s="94"/>
      <c r="P61" s="95"/>
      <c r="Q61" s="69"/>
      <c r="R61" s="69"/>
      <c r="T61" s="96" t="s">
        <v>16</v>
      </c>
      <c r="U61" s="97"/>
      <c r="V61" s="97"/>
      <c r="W61" s="98"/>
      <c r="X61" s="93">
        <f>+AK62</f>
        <v>30400716</v>
      </c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5"/>
      <c r="AK61" s="57" t="str" cm="1">
        <f t="array" ref="AK61:AW61">+ANTICIPO!W66:AI66</f>
        <v>Constanza Orrego Gómez</v>
      </c>
      <c r="AL61" s="58">
        <v>0</v>
      </c>
      <c r="AM61" s="58">
        <v>0</v>
      </c>
      <c r="AN61" s="58">
        <v>0</v>
      </c>
      <c r="AO61" s="58">
        <v>0</v>
      </c>
      <c r="AP61" s="58">
        <v>0</v>
      </c>
      <c r="AQ61" s="58">
        <v>0</v>
      </c>
      <c r="AR61" s="58">
        <v>0</v>
      </c>
      <c r="AS61" s="58">
        <v>0</v>
      </c>
      <c r="AT61" s="58">
        <v>0</v>
      </c>
      <c r="AU61" s="58">
        <v>0</v>
      </c>
      <c r="AV61" s="58">
        <v>0</v>
      </c>
      <c r="AW61" s="58">
        <v>0</v>
      </c>
    </row>
    <row r="62" spans="2:61" x14ac:dyDescent="0.3"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58" cm="1">
        <f t="array" ref="Z62:AI62">+ANTICIPO!J47:S47</f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58">
        <v>0</v>
      </c>
      <c r="AJ62" s="58"/>
      <c r="AK62" s="57" cm="1">
        <f t="array" ref="AK62:AW62">+ANTICIPO!W67:AI67</f>
        <v>30400716</v>
      </c>
      <c r="AL62" s="58">
        <v>0</v>
      </c>
      <c r="AM62" s="58">
        <v>0</v>
      </c>
      <c r="AN62" s="58">
        <v>0</v>
      </c>
      <c r="AO62" s="58">
        <v>0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</v>
      </c>
      <c r="AW62" s="58">
        <v>0</v>
      </c>
    </row>
    <row r="63" spans="2:61" hidden="1" x14ac:dyDescent="0.3">
      <c r="J63" s="58" t="str" cm="1">
        <f t="array" ref="J63:T63">+ANTICIPO!E66:O66</f>
        <v/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58">
        <v>0</v>
      </c>
      <c r="T63" s="58">
        <v>0</v>
      </c>
      <c r="U63" s="58"/>
      <c r="V63" s="58"/>
      <c r="W63" s="62"/>
      <c r="X63" s="58"/>
      <c r="Y63" s="58"/>
      <c r="Z63" s="58" cm="1">
        <f t="array" ref="Z63:AI63">+ANTICIPO!J48:S48</f>
        <v>0</v>
      </c>
      <c r="AA63" s="58">
        <v>0</v>
      </c>
      <c r="AB63" s="58">
        <v>0</v>
      </c>
      <c r="AC63" s="58">
        <v>0</v>
      </c>
      <c r="AD63" s="58">
        <v>0</v>
      </c>
      <c r="AE63" s="58">
        <v>0</v>
      </c>
      <c r="AF63" s="58">
        <v>0</v>
      </c>
      <c r="AG63" s="58">
        <v>0</v>
      </c>
      <c r="AH63" s="58">
        <v>0</v>
      </c>
      <c r="AI63" s="58">
        <v>0</v>
      </c>
      <c r="AJ63" s="58"/>
      <c r="AK63" s="57"/>
    </row>
    <row r="64" spans="2:61" hidden="1" x14ac:dyDescent="0.3"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 cm="1">
        <f t="array" ref="Z64:AI64">+ANTICIPO!J49:S49</f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</v>
      </c>
      <c r="AG64" s="58">
        <v>0</v>
      </c>
      <c r="AH64" s="58">
        <v>0</v>
      </c>
      <c r="AI64" s="58">
        <v>0</v>
      </c>
      <c r="AJ64" s="58"/>
      <c r="AK64" s="57" cm="1">
        <f t="array" ref="AK64:AT64">+ANTICIPO!J49:S49</f>
        <v>0</v>
      </c>
      <c r="AL64" s="58">
        <v>0</v>
      </c>
      <c r="AM64" s="58">
        <v>0</v>
      </c>
      <c r="AN64" s="58">
        <v>0</v>
      </c>
      <c r="AO64" s="58">
        <v>0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</row>
    <row r="65" spans="10:46" hidden="1" x14ac:dyDescent="0.3">
      <c r="J65" s="58"/>
      <c r="K65" s="58" t="str" cm="1">
        <f t="array" ref="K65:U65">+ANTICIPO!E67:O67</f>
        <v>Colaborador No Seleccionado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/>
      <c r="W65" s="58"/>
      <c r="X65" s="58"/>
      <c r="Y65" s="58"/>
      <c r="Z65" s="58" cm="1">
        <f t="array" ref="Z65:AE65">+ANTICIPO!AD47:AI47</f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/>
      <c r="AG65" s="58"/>
      <c r="AH65" s="58"/>
      <c r="AI65" s="58"/>
      <c r="AJ65" s="58"/>
      <c r="AK65" s="57" cm="1">
        <f t="array" ref="AK65:AT65">+ANTICIPO!T49:AC49</f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</v>
      </c>
      <c r="AQ65" s="58">
        <v>0</v>
      </c>
      <c r="AR65" s="58">
        <v>0</v>
      </c>
      <c r="AS65" s="58">
        <v>0</v>
      </c>
      <c r="AT65" s="58">
        <v>0</v>
      </c>
    </row>
    <row r="66" spans="10:46" hidden="1" x14ac:dyDescent="0.3">
      <c r="Z66" s="58" cm="1">
        <f t="array" ref="Z66:AE66">+ANTICIPO!AD48:AI48</f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/>
      <c r="AG66" s="58"/>
      <c r="AH66" s="58"/>
      <c r="AI66" s="58"/>
      <c r="AJ66" s="58"/>
      <c r="AK66" s="57" cm="1">
        <f t="array" ref="AK66:AP66">+ANTICIPO!AD49:AI49</f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</v>
      </c>
    </row>
    <row r="67" spans="10:46" hidden="1" x14ac:dyDescent="0.3">
      <c r="Z67" s="58" cm="1">
        <f t="array" ref="Z67:AE67">+ANTICIPO!AD49:AI49</f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/>
      <c r="AG67" s="58"/>
      <c r="AH67" s="58"/>
      <c r="AI67" s="58"/>
      <c r="AJ67" s="58"/>
      <c r="AK67" s="57"/>
    </row>
    <row r="68" spans="10:46" hidden="1" x14ac:dyDescent="0.3"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</row>
    <row r="69" spans="10:46" hidden="1" x14ac:dyDescent="0.3"/>
    <row r="70" spans="10:46" hidden="1" x14ac:dyDescent="0.3"/>
    <row r="71" spans="10:46" hidden="1" x14ac:dyDescent="0.3"/>
    <row r="72" spans="10:46" hidden="1" x14ac:dyDescent="0.3"/>
    <row r="73" spans="10:46" hidden="1" x14ac:dyDescent="0.3"/>
    <row r="74" spans="10:46" hidden="1" x14ac:dyDescent="0.3"/>
    <row r="75" spans="10:46" hidden="1" x14ac:dyDescent="0.3"/>
    <row r="76" spans="10:46" hidden="1" x14ac:dyDescent="0.3"/>
    <row r="77" spans="10:46" hidden="1" x14ac:dyDescent="0.3"/>
    <row r="78" spans="10:46" hidden="1" x14ac:dyDescent="0.3"/>
    <row r="79" spans="10:46" hidden="1" x14ac:dyDescent="0.3">
      <c r="AF79" s="6" cm="1">
        <f t="array" ref="AF79:AO79">+ANTICIPO!J47:S47</f>
        <v>0</v>
      </c>
      <c r="AG79" s="6">
        <v>0</v>
      </c>
      <c r="AH79" s="6">
        <v>0</v>
      </c>
      <c r="AI79" s="6">
        <v>0</v>
      </c>
      <c r="AJ79" s="6">
        <v>0</v>
      </c>
      <c r="AK79" s="23">
        <v>0</v>
      </c>
      <c r="AL79" s="58">
        <v>0</v>
      </c>
      <c r="AM79" s="58">
        <v>0</v>
      </c>
      <c r="AN79" s="58">
        <v>0</v>
      </c>
      <c r="AO79" s="58">
        <v>0</v>
      </c>
    </row>
    <row r="80" spans="10:46" hidden="1" x14ac:dyDescent="0.3">
      <c r="AF80" s="6" cm="1">
        <f t="array" ref="AF80:AK80">+ANTICIPO!AD47:AI47</f>
        <v>0</v>
      </c>
      <c r="AG80" s="6">
        <v>0</v>
      </c>
      <c r="AH80" s="6">
        <v>0</v>
      </c>
      <c r="AI80" s="6">
        <v>0</v>
      </c>
      <c r="AJ80" s="6">
        <v>0</v>
      </c>
      <c r="AK80" s="23">
        <v>0</v>
      </c>
    </row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</sheetData>
  <sheetProtection selectLockedCells="1"/>
  <mergeCells count="158">
    <mergeCell ref="B47:I47"/>
    <mergeCell ref="J47:K47"/>
    <mergeCell ref="B46:AJ46"/>
    <mergeCell ref="L47:P47"/>
    <mergeCell ref="Q47:R47"/>
    <mergeCell ref="S47:AJ47"/>
    <mergeCell ref="H20:I20"/>
    <mergeCell ref="N23:AJ23"/>
    <mergeCell ref="B24:AJ24"/>
    <mergeCell ref="AF26:AJ26"/>
    <mergeCell ref="AA37:AE37"/>
    <mergeCell ref="AF37:AJ37"/>
    <mergeCell ref="B36:Z36"/>
    <mergeCell ref="B37:Z37"/>
    <mergeCell ref="AA38:AE38"/>
    <mergeCell ref="AF38:AJ38"/>
    <mergeCell ref="B38:Z38"/>
    <mergeCell ref="B31:Z31"/>
    <mergeCell ref="AA32:AE32"/>
    <mergeCell ref="B32:Z32"/>
    <mergeCell ref="B33:Z33"/>
    <mergeCell ref="B39:Z39"/>
    <mergeCell ref="AA39:AE39"/>
    <mergeCell ref="AF39:AJ39"/>
    <mergeCell ref="K6:L6"/>
    <mergeCell ref="M6:N6"/>
    <mergeCell ref="O6:P6"/>
    <mergeCell ref="K8:X8"/>
    <mergeCell ref="Y8:AA8"/>
    <mergeCell ref="AB8:AJ8"/>
    <mergeCell ref="B1:Z3"/>
    <mergeCell ref="AA1:AF1"/>
    <mergeCell ref="AA2:AF2"/>
    <mergeCell ref="AA3:AF3"/>
    <mergeCell ref="B5:J5"/>
    <mergeCell ref="K5:L5"/>
    <mergeCell ref="M5:N5"/>
    <mergeCell ref="O5:P5"/>
    <mergeCell ref="AG1:AJ3"/>
    <mergeCell ref="Y13:AB13"/>
    <mergeCell ref="B14:C14"/>
    <mergeCell ref="D14:I14"/>
    <mergeCell ref="J14:M14"/>
    <mergeCell ref="N14:O14"/>
    <mergeCell ref="P14:U14"/>
    <mergeCell ref="V14:X14"/>
    <mergeCell ref="Y14:AB14"/>
    <mergeCell ref="B12:M12"/>
    <mergeCell ref="N12:X12"/>
    <mergeCell ref="Y12:AB12"/>
    <mergeCell ref="B13:C13"/>
    <mergeCell ref="D13:I13"/>
    <mergeCell ref="J13:M13"/>
    <mergeCell ref="N13:O13"/>
    <mergeCell ref="P13:U13"/>
    <mergeCell ref="V13:X13"/>
    <mergeCell ref="Y15:AB15"/>
    <mergeCell ref="B16:C16"/>
    <mergeCell ref="D16:I16"/>
    <mergeCell ref="J16:M16"/>
    <mergeCell ref="N16:O16"/>
    <mergeCell ref="P16:U16"/>
    <mergeCell ref="V16:X16"/>
    <mergeCell ref="Y16:AB16"/>
    <mergeCell ref="B15:C15"/>
    <mergeCell ref="D15:I15"/>
    <mergeCell ref="J15:M15"/>
    <mergeCell ref="N15:O15"/>
    <mergeCell ref="P15:U15"/>
    <mergeCell ref="V15:X15"/>
    <mergeCell ref="Y19:Z19"/>
    <mergeCell ref="B29:AJ29"/>
    <mergeCell ref="AA33:AE33"/>
    <mergeCell ref="AF33:AJ33"/>
    <mergeCell ref="AA34:AE34"/>
    <mergeCell ref="AF34:AJ34"/>
    <mergeCell ref="AF35:AJ35"/>
    <mergeCell ref="AA35:AE35"/>
    <mergeCell ref="AA36:AE36"/>
    <mergeCell ref="AF36:AJ36"/>
    <mergeCell ref="I19:K19"/>
    <mergeCell ref="B19:H19"/>
    <mergeCell ref="T19:X19"/>
    <mergeCell ref="B34:Z34"/>
    <mergeCell ref="B35:Z35"/>
    <mergeCell ref="AF28:AJ28"/>
    <mergeCell ref="AF27:AJ27"/>
    <mergeCell ref="AF32:AJ32"/>
    <mergeCell ref="AA31:AE31"/>
    <mergeCell ref="AF31:AJ31"/>
    <mergeCell ref="B62:Y62"/>
    <mergeCell ref="B52:AA52"/>
    <mergeCell ref="AB52:AJ52"/>
    <mergeCell ref="B49:AJ49"/>
    <mergeCell ref="B50:AJ51"/>
    <mergeCell ref="B56:AA56"/>
    <mergeCell ref="AB56:AJ56"/>
    <mergeCell ref="B53:AA53"/>
    <mergeCell ref="AB53:AJ53"/>
    <mergeCell ref="B57:AJ57"/>
    <mergeCell ref="B60:E60"/>
    <mergeCell ref="F60:P60"/>
    <mergeCell ref="B61:E61"/>
    <mergeCell ref="F61:P61"/>
    <mergeCell ref="T60:W60"/>
    <mergeCell ref="X60:AJ60"/>
    <mergeCell ref="T61:W61"/>
    <mergeCell ref="X61:AJ61"/>
    <mergeCell ref="B55:AA55"/>
    <mergeCell ref="AB55:AJ55"/>
    <mergeCell ref="AC12:AJ12"/>
    <mergeCell ref="AC13:AJ13"/>
    <mergeCell ref="B30:AJ30"/>
    <mergeCell ref="B25:AJ25"/>
    <mergeCell ref="B21:AJ21"/>
    <mergeCell ref="B22:M22"/>
    <mergeCell ref="N22:AJ22"/>
    <mergeCell ref="B23:M23"/>
    <mergeCell ref="AC14:AJ14"/>
    <mergeCell ref="AC16:AJ16"/>
    <mergeCell ref="AC15:AJ15"/>
    <mergeCell ref="B17:X17"/>
    <mergeCell ref="J20:K20"/>
    <mergeCell ref="V20:X20"/>
    <mergeCell ref="Y20:Z20"/>
    <mergeCell ref="AA26:AE26"/>
    <mergeCell ref="AA27:AE27"/>
    <mergeCell ref="AA28:AE28"/>
    <mergeCell ref="B27:Z27"/>
    <mergeCell ref="B28:Z28"/>
    <mergeCell ref="Y17:AB17"/>
    <mergeCell ref="AC17:AJ17"/>
    <mergeCell ref="B18:AJ18"/>
    <mergeCell ref="N19:S19"/>
    <mergeCell ref="AF41:AJ41"/>
    <mergeCell ref="AF42:AJ42"/>
    <mergeCell ref="AF43:AJ43"/>
    <mergeCell ref="AF44:AJ44"/>
    <mergeCell ref="AF45:AJ45"/>
    <mergeCell ref="AF40:AJ40"/>
    <mergeCell ref="B54:AA54"/>
    <mergeCell ref="AB54:AJ54"/>
    <mergeCell ref="B59:P59"/>
    <mergeCell ref="T59:AJ59"/>
    <mergeCell ref="AF48:AJ48"/>
    <mergeCell ref="B48:AE48"/>
    <mergeCell ref="AA40:AE40"/>
    <mergeCell ref="AA41:AE41"/>
    <mergeCell ref="AA42:AE42"/>
    <mergeCell ref="AA43:AE43"/>
    <mergeCell ref="AA44:AE44"/>
    <mergeCell ref="AA45:AE45"/>
    <mergeCell ref="B45:Z45"/>
    <mergeCell ref="B40:Z40"/>
    <mergeCell ref="B41:Z41"/>
    <mergeCell ref="B42:Z42"/>
    <mergeCell ref="B43:Z43"/>
    <mergeCell ref="B44:Z44"/>
  </mergeCells>
  <conditionalFormatting sqref="AB8:AJ8">
    <cfRule type="cellIs" dxfId="0" priority="4" operator="equal">
      <formula>"Colaborador No Seleccionado"</formula>
    </cfRule>
  </conditionalFormatting>
  <dataValidations count="2">
    <dataValidation type="list" allowBlank="1" showInputMessage="1" showErrorMessage="1" sqref="K8:X8" xr:uid="{BAE012A5-A450-490B-970E-9C877AF7D885}">
      <formula1>colab</formula1>
    </dataValidation>
    <dataValidation operator="greaterThanOrEqual" allowBlank="1" showInputMessage="1" showErrorMessage="1" sqref="O5:P5" xr:uid="{FB08B500-0645-4799-9097-EBEA4A5FAD75}"/>
  </dataValidations>
  <pageMargins left="0.39370078740157483" right="0.39370078740157483" top="0.39370078740157483" bottom="0.39370078740157483" header="0.31496062992125984" footer="0.31496062992125984"/>
  <pageSetup scale="90" orientation="portrait" r:id="rId1"/>
  <drawing r:id="rId2"/>
  <legacyDrawing r:id="rId3"/>
  <controls>
    <mc:AlternateContent xmlns:mc="http://schemas.openxmlformats.org/markup-compatibility/2006">
      <mc:Choice Requires="x14">
        <control shapeId="3073" r:id="rId4" name="ComboBox1">
          <controlPr defaultSize="0" autoLine="0" linkedCell="K8" listFillRange="colab" r:id="rId5">
            <anchor moveWithCells="1">
              <from>
                <xdr:col>11</xdr:col>
                <xdr:colOff>0</xdr:colOff>
                <xdr:row>7</xdr:row>
                <xdr:rowOff>0</xdr:rowOff>
              </from>
              <to>
                <xdr:col>24</xdr:col>
                <xdr:colOff>107950</xdr:colOff>
                <xdr:row>8</xdr:row>
                <xdr:rowOff>63500</xdr:rowOff>
              </to>
            </anchor>
          </controlPr>
        </control>
      </mc:Choice>
      <mc:Fallback>
        <control shapeId="3073" r:id="rId4" name="ComboBox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28DB4B-35DB-4539-A4AA-3D295B281B24}">
          <x14:formula1>
            <xm:f>'1'!$L$1:$L$12</xm:f>
          </x14:formula1>
          <xm:sqref>M5:N5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M56"/>
  <sheetViews>
    <sheetView topLeftCell="F27" zoomScale="145" zoomScaleNormal="145" zoomScalePageLayoutView="145" workbookViewId="0">
      <selection activeCell="K38" sqref="K38"/>
    </sheetView>
  </sheetViews>
  <sheetFormatPr baseColWidth="10" defaultRowHeight="12.5" x14ac:dyDescent="0.25"/>
  <cols>
    <col min="1" max="1" width="13.54296875" bestFit="1" customWidth="1"/>
    <col min="2" max="3" width="10.81640625" style="3"/>
    <col min="4" max="4" width="2.54296875" customWidth="1"/>
    <col min="6" max="6" width="10.81640625" style="3"/>
    <col min="7" max="7" width="3.1796875" customWidth="1"/>
    <col min="9" max="9" width="40.453125" style="3" customWidth="1"/>
    <col min="10" max="10" width="15.81640625" style="3" bestFit="1" customWidth="1"/>
    <col min="12" max="13" width="10.81640625" style="3"/>
  </cols>
  <sheetData>
    <row r="1" spans="1:13" ht="17" x14ac:dyDescent="0.25">
      <c r="A1" s="1" t="s">
        <v>23</v>
      </c>
      <c r="B1" s="2" t="s">
        <v>5</v>
      </c>
      <c r="C1" s="2">
        <v>1400</v>
      </c>
      <c r="E1" s="1" t="s">
        <v>24</v>
      </c>
      <c r="F1" s="2" t="s">
        <v>0</v>
      </c>
      <c r="H1" s="1" t="s">
        <v>25</v>
      </c>
      <c r="I1" s="25"/>
      <c r="J1" s="33"/>
      <c r="L1" s="3" t="s">
        <v>35</v>
      </c>
      <c r="M1" s="3">
        <v>1</v>
      </c>
    </row>
    <row r="2" spans="1:13" ht="17" x14ac:dyDescent="0.25">
      <c r="B2" s="2" t="s">
        <v>6</v>
      </c>
      <c r="C2" s="2">
        <v>450</v>
      </c>
      <c r="F2" s="2" t="s">
        <v>1</v>
      </c>
      <c r="I2" s="26" t="s">
        <v>113</v>
      </c>
      <c r="J2" s="29">
        <v>30391586</v>
      </c>
      <c r="L2" s="3" t="s">
        <v>36</v>
      </c>
      <c r="M2" s="3">
        <v>2</v>
      </c>
    </row>
    <row r="3" spans="1:13" ht="17" x14ac:dyDescent="0.25">
      <c r="F3" s="3" t="s">
        <v>9</v>
      </c>
      <c r="I3" s="26" t="s">
        <v>49</v>
      </c>
      <c r="J3" s="29">
        <v>25277641</v>
      </c>
      <c r="L3" s="3" t="s">
        <v>37</v>
      </c>
      <c r="M3" s="3">
        <v>3</v>
      </c>
    </row>
    <row r="4" spans="1:13" ht="17" x14ac:dyDescent="0.25">
      <c r="I4" s="26" t="s">
        <v>50</v>
      </c>
      <c r="J4" s="34">
        <v>30333172</v>
      </c>
      <c r="L4" s="3" t="s">
        <v>38</v>
      </c>
      <c r="M4" s="3">
        <v>4</v>
      </c>
    </row>
    <row r="5" spans="1:13" ht="17" x14ac:dyDescent="0.25">
      <c r="I5" s="26" t="s">
        <v>51</v>
      </c>
      <c r="J5" s="34">
        <v>1116255798</v>
      </c>
      <c r="L5" s="3" t="s">
        <v>39</v>
      </c>
      <c r="M5" s="3">
        <v>5</v>
      </c>
    </row>
    <row r="6" spans="1:13" ht="17" x14ac:dyDescent="0.25">
      <c r="I6" s="26" t="s">
        <v>52</v>
      </c>
      <c r="J6" s="29">
        <v>25102358</v>
      </c>
      <c r="L6" s="3" t="s">
        <v>40</v>
      </c>
      <c r="M6" s="3">
        <v>6</v>
      </c>
    </row>
    <row r="7" spans="1:13" ht="17" x14ac:dyDescent="0.25">
      <c r="I7" s="26" t="s">
        <v>124</v>
      </c>
      <c r="J7" s="29">
        <v>1004774479</v>
      </c>
      <c r="L7" s="3" t="s">
        <v>41</v>
      </c>
      <c r="M7" s="3">
        <v>7</v>
      </c>
    </row>
    <row r="8" spans="1:13" ht="17" x14ac:dyDescent="0.25">
      <c r="A8" s="1" t="s">
        <v>62</v>
      </c>
      <c r="B8" s="2" t="s">
        <v>65</v>
      </c>
      <c r="I8" s="26" t="s">
        <v>98</v>
      </c>
      <c r="J8" s="29">
        <v>1022093132</v>
      </c>
      <c r="L8" s="3" t="s">
        <v>42</v>
      </c>
      <c r="M8" s="3">
        <v>8</v>
      </c>
    </row>
    <row r="9" spans="1:13" ht="17" x14ac:dyDescent="0.25">
      <c r="B9" s="2" t="s">
        <v>66</v>
      </c>
      <c r="I9" s="26" t="s">
        <v>106</v>
      </c>
      <c r="J9" s="29">
        <v>75099928</v>
      </c>
      <c r="L9" s="3" t="s">
        <v>43</v>
      </c>
      <c r="M9" s="3">
        <v>9</v>
      </c>
    </row>
    <row r="10" spans="1:13" ht="17" x14ac:dyDescent="0.25">
      <c r="B10" s="2" t="s">
        <v>64</v>
      </c>
      <c r="I10" s="26" t="s">
        <v>123</v>
      </c>
      <c r="J10" s="29">
        <v>30405247</v>
      </c>
      <c r="L10" s="3" t="s">
        <v>44</v>
      </c>
      <c r="M10" s="3">
        <v>10</v>
      </c>
    </row>
    <row r="11" spans="1:13" ht="17" x14ac:dyDescent="0.25">
      <c r="B11" s="2" t="s">
        <v>63</v>
      </c>
      <c r="I11" s="27" t="s">
        <v>118</v>
      </c>
      <c r="J11" s="29">
        <v>1053834165</v>
      </c>
      <c r="L11" s="3" t="s">
        <v>45</v>
      </c>
      <c r="M11" s="3">
        <v>11</v>
      </c>
    </row>
    <row r="12" spans="1:13" ht="17" x14ac:dyDescent="0.25">
      <c r="B12" s="2"/>
      <c r="I12" s="26" t="s">
        <v>53</v>
      </c>
      <c r="J12" s="29">
        <v>30400716</v>
      </c>
      <c r="L12" s="3" t="s">
        <v>46</v>
      </c>
      <c r="M12" s="3">
        <v>12</v>
      </c>
    </row>
    <row r="13" spans="1:13" ht="17" x14ac:dyDescent="0.25">
      <c r="B13" s="2" t="s">
        <v>69</v>
      </c>
      <c r="I13" s="26" t="s">
        <v>54</v>
      </c>
      <c r="J13" s="29">
        <v>1053778672</v>
      </c>
    </row>
    <row r="14" spans="1:13" ht="17" x14ac:dyDescent="0.25">
      <c r="B14" s="2"/>
      <c r="I14" s="26" t="s">
        <v>121</v>
      </c>
      <c r="J14" s="31">
        <v>1002608688</v>
      </c>
    </row>
    <row r="15" spans="1:13" ht="17" x14ac:dyDescent="0.25">
      <c r="B15" s="2"/>
      <c r="I15" s="26" t="s">
        <v>55</v>
      </c>
      <c r="J15" s="29">
        <v>1053804164</v>
      </c>
    </row>
    <row r="16" spans="1:13" ht="17" x14ac:dyDescent="0.25">
      <c r="B16" s="2" t="s">
        <v>67</v>
      </c>
      <c r="I16" s="26" t="s">
        <v>126</v>
      </c>
      <c r="J16" s="29">
        <v>1053869901</v>
      </c>
      <c r="L16" s="3">
        <v>2023</v>
      </c>
    </row>
    <row r="17" spans="2:12" ht="17" x14ac:dyDescent="0.25">
      <c r="B17" s="2" t="s">
        <v>68</v>
      </c>
      <c r="I17" s="26" t="s">
        <v>56</v>
      </c>
      <c r="J17" s="29">
        <v>10249677</v>
      </c>
      <c r="L17" s="3">
        <v>2024</v>
      </c>
    </row>
    <row r="18" spans="2:12" ht="17" x14ac:dyDescent="0.25">
      <c r="I18" s="26" t="s">
        <v>115</v>
      </c>
      <c r="J18" s="29">
        <v>1053778722</v>
      </c>
    </row>
    <row r="19" spans="2:12" ht="17" x14ac:dyDescent="0.25">
      <c r="I19" s="26" t="s">
        <v>114</v>
      </c>
      <c r="J19" s="29">
        <v>1053854739</v>
      </c>
    </row>
    <row r="20" spans="2:12" ht="17" x14ac:dyDescent="0.25">
      <c r="I20" s="26" t="s">
        <v>128</v>
      </c>
      <c r="J20" s="29">
        <v>1087557274</v>
      </c>
    </row>
    <row r="21" spans="2:12" ht="17" x14ac:dyDescent="0.25">
      <c r="I21" s="26" t="s">
        <v>117</v>
      </c>
      <c r="J21" s="29">
        <v>1053849896</v>
      </c>
    </row>
    <row r="22" spans="2:12" ht="17" x14ac:dyDescent="0.25">
      <c r="I22" s="26" t="s">
        <v>96</v>
      </c>
      <c r="J22" s="29">
        <v>1144043989</v>
      </c>
    </row>
    <row r="23" spans="2:12" ht="17" x14ac:dyDescent="0.25">
      <c r="I23" s="26" t="s">
        <v>107</v>
      </c>
      <c r="J23" s="29">
        <v>1053790348</v>
      </c>
    </row>
    <row r="24" spans="2:12" ht="17" x14ac:dyDescent="0.25">
      <c r="I24" s="26" t="s">
        <v>125</v>
      </c>
      <c r="J24" s="29">
        <v>32298195</v>
      </c>
    </row>
    <row r="25" spans="2:12" ht="17" x14ac:dyDescent="0.25">
      <c r="I25" s="26" t="s">
        <v>95</v>
      </c>
      <c r="J25" s="29">
        <v>1053847201</v>
      </c>
    </row>
    <row r="26" spans="2:12" ht="17" x14ac:dyDescent="0.25">
      <c r="I26" s="26" t="s">
        <v>130</v>
      </c>
      <c r="J26" s="29">
        <v>1007321874</v>
      </c>
    </row>
    <row r="27" spans="2:12" ht="17" x14ac:dyDescent="0.25">
      <c r="I27" s="26" t="s">
        <v>116</v>
      </c>
      <c r="J27" s="29">
        <v>30239347</v>
      </c>
    </row>
    <row r="28" spans="2:12" ht="17" x14ac:dyDescent="0.25">
      <c r="I28" s="26" t="s">
        <v>108</v>
      </c>
      <c r="J28" s="29">
        <v>1053769469</v>
      </c>
    </row>
    <row r="29" spans="2:12" ht="17" x14ac:dyDescent="0.25">
      <c r="I29" s="26" t="s">
        <v>57</v>
      </c>
      <c r="J29" s="29">
        <v>24347335</v>
      </c>
    </row>
    <row r="30" spans="2:12" ht="17" x14ac:dyDescent="0.25">
      <c r="I30" s="26" t="s">
        <v>97</v>
      </c>
      <c r="J30" s="29">
        <v>30403005</v>
      </c>
    </row>
    <row r="31" spans="2:12" ht="17" x14ac:dyDescent="0.25">
      <c r="I31" s="26" t="s">
        <v>122</v>
      </c>
      <c r="J31" s="29">
        <v>22591218</v>
      </c>
    </row>
    <row r="32" spans="2:12" ht="17" x14ac:dyDescent="0.25">
      <c r="I32" s="26" t="s">
        <v>58</v>
      </c>
      <c r="J32" s="29">
        <v>29136975</v>
      </c>
    </row>
    <row r="33" spans="9:10" ht="17" x14ac:dyDescent="0.25">
      <c r="I33" s="26" t="s">
        <v>71</v>
      </c>
      <c r="J33" s="29">
        <v>10258337</v>
      </c>
    </row>
    <row r="34" spans="9:10" ht="17" x14ac:dyDescent="0.25">
      <c r="I34" s="26" t="s">
        <v>59</v>
      </c>
      <c r="J34" s="29">
        <v>75091665</v>
      </c>
    </row>
    <row r="35" spans="9:10" ht="17" x14ac:dyDescent="0.25">
      <c r="I35" s="26" t="s">
        <v>109</v>
      </c>
      <c r="J35" s="29">
        <v>1053811346</v>
      </c>
    </row>
    <row r="36" spans="9:10" ht="17" x14ac:dyDescent="0.25">
      <c r="I36" s="26" t="s">
        <v>60</v>
      </c>
      <c r="J36" s="29">
        <v>24347213</v>
      </c>
    </row>
    <row r="37" spans="9:10" ht="17" x14ac:dyDescent="0.25">
      <c r="I37" s="26" t="s">
        <v>134</v>
      </c>
      <c r="J37" s="29">
        <v>1054995968</v>
      </c>
    </row>
    <row r="38" spans="9:10" ht="17" x14ac:dyDescent="0.25">
      <c r="I38" s="26"/>
      <c r="J38" s="29"/>
    </row>
    <row r="39" spans="9:10" ht="17" x14ac:dyDescent="0.25">
      <c r="I39" s="26"/>
      <c r="J39" s="29"/>
    </row>
    <row r="40" spans="9:10" ht="17" x14ac:dyDescent="0.25">
      <c r="I40" s="26"/>
      <c r="J40" s="29"/>
    </row>
    <row r="41" spans="9:10" ht="17" x14ac:dyDescent="0.25">
      <c r="I41" s="26"/>
      <c r="J41" s="29"/>
    </row>
    <row r="42" spans="9:10" ht="17" x14ac:dyDescent="0.25">
      <c r="I42" s="26"/>
      <c r="J42" s="29"/>
    </row>
    <row r="43" spans="9:10" ht="17" x14ac:dyDescent="0.25">
      <c r="I43" s="26"/>
      <c r="J43" s="29"/>
    </row>
    <row r="44" spans="9:10" ht="17" x14ac:dyDescent="0.25">
      <c r="I44" s="26"/>
      <c r="J44" s="31"/>
    </row>
    <row r="45" spans="9:10" ht="17" x14ac:dyDescent="0.25">
      <c r="I45" s="26"/>
      <c r="J45" s="30"/>
    </row>
    <row r="46" spans="9:10" ht="17" x14ac:dyDescent="0.25">
      <c r="I46" s="26"/>
      <c r="J46" s="29"/>
    </row>
    <row r="47" spans="9:10" ht="17" x14ac:dyDescent="0.25">
      <c r="I47" s="26"/>
      <c r="J47" s="29"/>
    </row>
    <row r="48" spans="9:10" ht="17" x14ac:dyDescent="0.25">
      <c r="I48" s="26"/>
      <c r="J48" s="29"/>
    </row>
    <row r="49" spans="9:10" ht="17" x14ac:dyDescent="0.25">
      <c r="I49" s="26"/>
      <c r="J49" s="29"/>
    </row>
    <row r="50" spans="9:10" ht="17" x14ac:dyDescent="0.25">
      <c r="I50" s="26"/>
      <c r="J50" s="29"/>
    </row>
    <row r="51" spans="9:10" ht="17" x14ac:dyDescent="0.25">
      <c r="I51" s="26"/>
      <c r="J51" s="29"/>
    </row>
    <row r="52" spans="9:10" ht="17" x14ac:dyDescent="0.4">
      <c r="I52" s="28"/>
      <c r="J52" s="32"/>
    </row>
    <row r="53" spans="9:10" ht="17" x14ac:dyDescent="0.25">
      <c r="I53" s="26"/>
      <c r="J53" s="29"/>
    </row>
    <row r="54" spans="9:10" ht="17" x14ac:dyDescent="0.25">
      <c r="I54" s="26"/>
      <c r="J54" s="29"/>
    </row>
    <row r="55" spans="9:10" ht="17" x14ac:dyDescent="0.25">
      <c r="I55" s="26"/>
      <c r="J55" s="29"/>
    </row>
    <row r="56" spans="9:10" ht="17" x14ac:dyDescent="0.4">
      <c r="I56" s="28"/>
      <c r="J56" s="32"/>
    </row>
  </sheetData>
  <sortState xmlns:xlrd2="http://schemas.microsoft.com/office/spreadsheetml/2017/richdata2" ref="I1:J4">
    <sortCondition ref="I1:I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ANTICIPO</vt:lpstr>
      <vt:lpstr>LEGALIZACIÓN</vt:lpstr>
      <vt:lpstr>1</vt:lpstr>
      <vt:lpstr>colab</vt:lpstr>
      <vt:lpstr>colaborador</vt:lpstr>
      <vt:lpstr>MEDIOS</vt:lpstr>
      <vt:lpstr>meses</vt:lpstr>
      <vt:lpstr>respuesta</vt:lpstr>
      <vt:lpstr>vehiculo</vt:lpstr>
    </vt:vector>
  </TitlesOfParts>
  <Company>Meals de Colombia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Espinosa - Profesional Administrativo</dc:creator>
  <cp:lastModifiedBy>Laura Sofía Duque Montilla - Coordinadora Administrati</cp:lastModifiedBy>
  <cp:lastPrinted>2026-07-23T19:14:28Z</cp:lastPrinted>
  <dcterms:created xsi:type="dcterms:W3CDTF">2005-08-04T19:17:35Z</dcterms:created>
  <dcterms:modified xsi:type="dcterms:W3CDTF">2026-08-03T18:56:11Z</dcterms:modified>
</cp:coreProperties>
</file>